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25"/>
  </bookViews>
  <sheets>
    <sheet name="Баланс э.э._2018_план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DELETE_MUTUAL_SETTLEMENT_HL_COLUMN_MARKER">#REF!</definedName>
    <definedName name="GOD">[2]Заголовок!$B$11</definedName>
    <definedName name="logic">[3]TEHSHEET!$E$2:$E$3</definedName>
    <definedName name="method_calc_services_amount">[3]TEHSHEET!$G$15:$G$18</definedName>
    <definedName name="org">[4]Титульный!$F$10</definedName>
    <definedName name="P1_ESO_PROT" hidden="1">#REF!,#REF!,#REF!,#REF!,#REF!,#REF!,#REF!,#REF!</definedName>
    <definedName name="P1_SBT_PROT" hidden="1">#REF!,#REF!,#REF!,#REF!,#REF!,#REF!,#REF!</definedName>
    <definedName name="P1_SCOPE_16_PRT" hidden="1">#REF!,#REF!,#REF!,#REF!,#REF!,#REF!,#REF!,#REF!,#REF!</definedName>
    <definedName name="P1_SCOPE_17_PRT" hidden="1">#REF!,#REF!,#REF!,#REF!,#REF!,#REF!,#REF!,#REF!</definedName>
    <definedName name="P1_SCOPE_4_PRT" hidden="1">'[5]4'!$F$23:$I$23,'[5]4'!$F$25:$I$25,'[5]4'!$F$27:$I$31,'[5]4'!$K$14:$N$20,'[5]4'!$K$23:$N$23,'[5]4'!$K$25:$N$25,'[5]4'!$K$27:$N$31,'[5]4'!$P$14:$S$20,'[5]4'!$P$23:$S$23</definedName>
    <definedName name="P1_SCOPE_5_PRT" hidden="1">'[5]5'!$F$23:$I$23,'[5]5'!$F$25:$I$25,'[5]5'!$F$27:$I$31,'[5]5'!$K$14:$N$21,'[5]5'!$K$23:$N$23,'[5]5'!$K$25:$N$25,'[5]5'!$K$27:$N$31,'[5]5'!$P$14:$S$21,'[5]5'!$P$23:$S$23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 hidden="1">#REF!,#REF!,#REF!,#REF!,#REF!,#REF!,#REF!,#REF!</definedName>
    <definedName name="P2_SCOPE_4_PRT" hidden="1">'[5]4'!$P$25:$S$25,'[5]4'!$P$27:$S$31,'[5]4'!$U$14:$X$20,'[5]4'!$U$23:$X$23,'[5]4'!$U$25:$X$25,'[5]4'!$U$27:$X$31,'[5]4'!$Z$14:$AC$20,'[5]4'!$Z$23:$AC$23,'[5]4'!$Z$25:$AC$25</definedName>
    <definedName name="P2_SCOPE_5_PRT" hidden="1">'[5]5'!$P$25:$S$25,'[5]5'!$P$27:$S$31,'[5]5'!$U$14:$X$21,'[5]5'!$U$23:$X$23,'[5]5'!$U$25:$X$25,'[5]5'!$U$27:$X$31,'[5]5'!$Z$14:$AC$21,'[5]5'!$Z$23:$AC$23,'[5]5'!$Z$25:$AC$25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reg_name">[6]Титульный!$F$6</definedName>
    <definedName name="sbwt_name">[6]REESTR_ORG!$H$33:$H$36</definedName>
    <definedName name="sbwt_name_o">[3]REESTR_ORG!$AN$33:$AN$37</definedName>
    <definedName name="sbwt_name_oep">[6]REESTR_ORG!$AR$33:$AR$37</definedName>
    <definedName name="SCOPE_16_LD">#REF!</definedName>
    <definedName name="SCOPE_16_PRT">P1_SCOPE_16_PRT,P2_SCOPE_16_PRT</definedName>
    <definedName name="SCOPE_17.1_LD">#REF!</definedName>
    <definedName name="SCOPE_17.1_PRT">#REF!,#REF!,#REF!,#REF!,#REF!,#REF!</definedName>
    <definedName name="SCOPE_17_LD">#REF!</definedName>
    <definedName name="SCOPE_17_PRT">#REF!,#REF!,#REF!,#REF!,#REF!,#REF!,#REF!,P1_SCOPE_17_PRT</definedName>
    <definedName name="SCOPE_24_LD">#REF!,#REF!</definedName>
    <definedName name="SCOPE_24_PRT">#REF!,#REF!,#REF!,#REF!</definedName>
    <definedName name="SCOPE_25_LD">#REF!</definedName>
    <definedName name="SCOPE_25_PRT">#REF!,#REF!,#REF!,#REF!</definedName>
    <definedName name="SCOPE_4_PRT">'[5]4'!$Z$27:$AC$31,'[5]4'!$F$14:$I$20,P1_SCOPE_4_PRT,P2_SCOPE_4_PRT</definedName>
    <definedName name="SCOPE_5_PRT">'[5]5'!$Z$27:$AC$31,'[5]5'!$F$14:$I$21,P1_SCOPE_5_PRT,P2_SCOPE_5_PRT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>#REF!,#REF!,#REF!,P1_SCOPE_F2_PRT,P2_SCOPE_F2_PRT</definedName>
    <definedName name="SCOPE_PER_LD">#REF!</definedName>
    <definedName name="SCOPE_PER_PRT">P5_SCOPE_PER_PRT,P6_SCOPE_PER_PRT,P7_SCOPE_PER_PRT,P8_SCOPE_PER_PRT</definedName>
    <definedName name="SCOPE_SPR_PRT">#REF!,#REF!,#REF!</definedName>
    <definedName name="SCOPE_SV_LD1">#REF!,#REF!,#REF!,#REF!,#REF!,P1_SCOPE_SV_LD1</definedName>
    <definedName name="SCOPE_SV_LD2">#REF!</definedName>
    <definedName name="SCOPE_SV_PRT">P1_SCOPE_SV_PRT,P2_SCOPE_SV_PRT,P3_SCOPE_SV_PRT</definedName>
    <definedName name="small_customers_range">[6]TEHSHEET!$G$23:$G$42</definedName>
    <definedName name="TARGET">[7]TEHSHEET!$I$42:$I$45</definedName>
    <definedName name="tso_name">[3]REESTR_ORG!$A$33:$A$53</definedName>
    <definedName name="version">[6]Инструкция!$O$2</definedName>
    <definedName name="YEAR">[6]TEHSHEET!$C$2:$C$13</definedName>
    <definedName name="БазовыйПериод">[5]Заголовок!$B$15</definedName>
    <definedName name="_xlnm.Print_Area" localSheetId="0">'Баланс э.э._2018_план'!$A$1:$AI$46</definedName>
  </definedNames>
  <calcPr calcId="145621"/>
</workbook>
</file>

<file path=xl/calcChain.xml><?xml version="1.0" encoding="utf-8"?>
<calcChain xmlns="http://schemas.openxmlformats.org/spreadsheetml/2006/main">
  <c r="AI37" i="1" l="1"/>
  <c r="AH37" i="1"/>
  <c r="AG37" i="1"/>
  <c r="AF37" i="1"/>
  <c r="AE37" i="1" s="1"/>
  <c r="AD37" i="1"/>
  <c r="AC37" i="1"/>
  <c r="AB37" i="1"/>
  <c r="AA37" i="1"/>
  <c r="Z37" i="1" s="1"/>
  <c r="Y37" i="1"/>
  <c r="X37" i="1"/>
  <c r="W37" i="1"/>
  <c r="V37" i="1"/>
  <c r="U37" i="1" s="1"/>
  <c r="T37" i="1"/>
  <c r="S37" i="1"/>
  <c r="R37" i="1"/>
  <c r="Q37" i="1"/>
  <c r="P37" i="1"/>
  <c r="O37" i="1"/>
  <c r="N37" i="1"/>
  <c r="M37" i="1"/>
  <c r="L37" i="1"/>
  <c r="K37" i="1" s="1"/>
  <c r="J37" i="1"/>
  <c r="I37" i="1"/>
  <c r="H37" i="1"/>
  <c r="G37" i="1"/>
  <c r="F37" i="1" s="1"/>
  <c r="AE36" i="1"/>
  <c r="Z36" i="1"/>
  <c r="U36" i="1"/>
  <c r="P36" i="1"/>
  <c r="K36" i="1"/>
  <c r="F36" i="1"/>
  <c r="AE35" i="1"/>
  <c r="Z35" i="1"/>
  <c r="U35" i="1"/>
  <c r="P35" i="1"/>
  <c r="K35" i="1"/>
  <c r="F35" i="1"/>
  <c r="AE34" i="1"/>
  <c r="Z34" i="1"/>
  <c r="U34" i="1"/>
  <c r="P34" i="1"/>
  <c r="K34" i="1"/>
  <c r="F34" i="1"/>
  <c r="AE33" i="1"/>
  <c r="Z33" i="1"/>
  <c r="U33" i="1"/>
  <c r="P33" i="1"/>
  <c r="K33" i="1"/>
  <c r="F33" i="1"/>
  <c r="AE32" i="1"/>
  <c r="Z32" i="1"/>
  <c r="U32" i="1"/>
  <c r="P32" i="1"/>
  <c r="K32" i="1"/>
  <c r="F32" i="1"/>
  <c r="AE31" i="1"/>
  <c r="Z31" i="1"/>
  <c r="U31" i="1"/>
  <c r="P31" i="1"/>
  <c r="K31" i="1"/>
  <c r="F31" i="1"/>
  <c r="AI30" i="1"/>
  <c r="AH30" i="1"/>
  <c r="AG30" i="1"/>
  <c r="AE30" i="1" s="1"/>
  <c r="AF30" i="1"/>
  <c r="AD30" i="1"/>
  <c r="AC30" i="1"/>
  <c r="AB30" i="1"/>
  <c r="AA30" i="1"/>
  <c r="Z30" i="1"/>
  <c r="Y30" i="1"/>
  <c r="X30" i="1"/>
  <c r="W30" i="1"/>
  <c r="V30" i="1"/>
  <c r="U30" i="1" s="1"/>
  <c r="T30" i="1"/>
  <c r="S30" i="1"/>
  <c r="R30" i="1"/>
  <c r="R29" i="1" s="1"/>
  <c r="P29" i="1" s="1"/>
  <c r="Q30" i="1"/>
  <c r="P30" i="1" s="1"/>
  <c r="O30" i="1"/>
  <c r="N30" i="1"/>
  <c r="N29" i="1" s="1"/>
  <c r="M30" i="1"/>
  <c r="K30" i="1" s="1"/>
  <c r="L30" i="1"/>
  <c r="J30" i="1"/>
  <c r="J29" i="1" s="1"/>
  <c r="I30" i="1"/>
  <c r="I29" i="1" s="1"/>
  <c r="H30" i="1"/>
  <c r="G30" i="1"/>
  <c r="F30" i="1"/>
  <c r="AI29" i="1"/>
  <c r="AH29" i="1"/>
  <c r="AG29" i="1"/>
  <c r="AF29" i="1"/>
  <c r="AE29" i="1" s="1"/>
  <c r="AD29" i="1"/>
  <c r="AC29" i="1"/>
  <c r="AB29" i="1"/>
  <c r="AA29" i="1"/>
  <c r="Z29" i="1" s="1"/>
  <c r="Y29" i="1"/>
  <c r="X29" i="1"/>
  <c r="W29" i="1"/>
  <c r="T29" i="1"/>
  <c r="S29" i="1"/>
  <c r="Q29" i="1"/>
  <c r="O29" i="1"/>
  <c r="M29" i="1"/>
  <c r="L29" i="1"/>
  <c r="K29" i="1" s="1"/>
  <c r="H29" i="1"/>
  <c r="G29" i="1"/>
  <c r="AI28" i="1"/>
  <c r="AH28" i="1"/>
  <c r="AG28" i="1"/>
  <c r="AE28" i="1" s="1"/>
  <c r="AF28" i="1"/>
  <c r="AD28" i="1"/>
  <c r="AC28" i="1"/>
  <c r="AB28" i="1"/>
  <c r="AA28" i="1"/>
  <c r="Z28" i="1"/>
  <c r="Y28" i="1"/>
  <c r="X28" i="1"/>
  <c r="W28" i="1"/>
  <c r="V28" i="1"/>
  <c r="U28" i="1" s="1"/>
  <c r="T28" i="1"/>
  <c r="S28" i="1"/>
  <c r="R28" i="1"/>
  <c r="Q28" i="1"/>
  <c r="P28" i="1" s="1"/>
  <c r="O28" i="1"/>
  <c r="N28" i="1"/>
  <c r="M28" i="1"/>
  <c r="L28" i="1"/>
  <c r="K28" i="1" s="1"/>
  <c r="J28" i="1"/>
  <c r="I28" i="1"/>
  <c r="H28" i="1"/>
  <c r="G28" i="1"/>
  <c r="F28" i="1"/>
  <c r="AI27" i="1"/>
  <c r="AH27" i="1"/>
  <c r="AG27" i="1"/>
  <c r="AF27" i="1"/>
  <c r="AE27" i="1" s="1"/>
  <c r="AD27" i="1"/>
  <c r="AC27" i="1"/>
  <c r="AB27" i="1"/>
  <c r="AA27" i="1"/>
  <c r="Z27" i="1" s="1"/>
  <c r="Y27" i="1"/>
  <c r="X27" i="1"/>
  <c r="W27" i="1"/>
  <c r="V27" i="1"/>
  <c r="U27" i="1" s="1"/>
  <c r="T27" i="1"/>
  <c r="S27" i="1"/>
  <c r="R27" i="1"/>
  <c r="Q27" i="1"/>
  <c r="P27" i="1"/>
  <c r="O27" i="1"/>
  <c r="N27" i="1"/>
  <c r="M27" i="1"/>
  <c r="L27" i="1"/>
  <c r="K27" i="1" s="1"/>
  <c r="J27" i="1"/>
  <c r="I27" i="1"/>
  <c r="H27" i="1"/>
  <c r="G27" i="1"/>
  <c r="F27" i="1" s="1"/>
  <c r="AI26" i="1"/>
  <c r="AH26" i="1"/>
  <c r="AG26" i="1"/>
  <c r="AF26" i="1"/>
  <c r="AE26" i="1" s="1"/>
  <c r="AD26" i="1"/>
  <c r="AC26" i="1"/>
  <c r="AB26" i="1"/>
  <c r="AA26" i="1"/>
  <c r="Z26" i="1"/>
  <c r="Y26" i="1"/>
  <c r="X26" i="1"/>
  <c r="W26" i="1"/>
  <c r="V26" i="1"/>
  <c r="U26" i="1" s="1"/>
  <c r="T26" i="1"/>
  <c r="S26" i="1"/>
  <c r="R26" i="1"/>
  <c r="Q26" i="1"/>
  <c r="P26" i="1" s="1"/>
  <c r="O26" i="1"/>
  <c r="N26" i="1"/>
  <c r="M26" i="1"/>
  <c r="L26" i="1"/>
  <c r="K26" i="1" s="1"/>
  <c r="J26" i="1"/>
  <c r="I26" i="1"/>
  <c r="H26" i="1"/>
  <c r="G26" i="1"/>
  <c r="F26" i="1"/>
  <c r="AI24" i="1"/>
  <c r="AH24" i="1"/>
  <c r="AG24" i="1"/>
  <c r="AF24" i="1"/>
  <c r="AE24" i="1" s="1"/>
  <c r="AD24" i="1"/>
  <c r="AC24" i="1"/>
  <c r="AB24" i="1"/>
  <c r="AA24" i="1"/>
  <c r="Z24" i="1"/>
  <c r="Y24" i="1"/>
  <c r="X24" i="1"/>
  <c r="W24" i="1"/>
  <c r="V24" i="1"/>
  <c r="U24" i="1" s="1"/>
  <c r="T24" i="1"/>
  <c r="S24" i="1"/>
  <c r="R24" i="1"/>
  <c r="Q24" i="1"/>
  <c r="P24" i="1" s="1"/>
  <c r="O24" i="1"/>
  <c r="N24" i="1"/>
  <c r="M24" i="1"/>
  <c r="L24" i="1"/>
  <c r="K24" i="1" s="1"/>
  <c r="J24" i="1"/>
  <c r="I24" i="1"/>
  <c r="H24" i="1"/>
  <c r="G24" i="1"/>
  <c r="F24" i="1"/>
  <c r="AI23" i="1"/>
  <c r="AH23" i="1"/>
  <c r="AG23" i="1"/>
  <c r="AF23" i="1"/>
  <c r="AE23" i="1" s="1"/>
  <c r="AD23" i="1"/>
  <c r="AC23" i="1"/>
  <c r="AB23" i="1"/>
  <c r="AA23" i="1"/>
  <c r="Z23" i="1" s="1"/>
  <c r="Y23" i="1"/>
  <c r="X23" i="1"/>
  <c r="W23" i="1"/>
  <c r="V23" i="1"/>
  <c r="U23" i="1" s="1"/>
  <c r="T23" i="1"/>
  <c r="S23" i="1"/>
  <c r="R23" i="1"/>
  <c r="Q23" i="1"/>
  <c r="P23" i="1"/>
  <c r="O23" i="1"/>
  <c r="N23" i="1"/>
  <c r="M23" i="1"/>
  <c r="L23" i="1"/>
  <c r="K23" i="1" s="1"/>
  <c r="J23" i="1"/>
  <c r="I23" i="1"/>
  <c r="H23" i="1"/>
  <c r="G23" i="1"/>
  <c r="F23" i="1" s="1"/>
  <c r="AI22" i="1"/>
  <c r="AH22" i="1"/>
  <c r="AG22" i="1"/>
  <c r="AF22" i="1"/>
  <c r="AE22" i="1" s="1"/>
  <c r="AD22" i="1"/>
  <c r="AC22" i="1"/>
  <c r="AB22" i="1"/>
  <c r="AA22" i="1"/>
  <c r="Z22" i="1"/>
  <c r="Y22" i="1"/>
  <c r="X22" i="1"/>
  <c r="W22" i="1"/>
  <c r="V22" i="1"/>
  <c r="U22" i="1" s="1"/>
  <c r="T22" i="1"/>
  <c r="S22" i="1"/>
  <c r="R22" i="1"/>
  <c r="Q22" i="1"/>
  <c r="P22" i="1" s="1"/>
  <c r="P15" i="1" s="1"/>
  <c r="O22" i="1"/>
  <c r="N22" i="1"/>
  <c r="M22" i="1"/>
  <c r="L22" i="1"/>
  <c r="K22" i="1" s="1"/>
  <c r="J22" i="1"/>
  <c r="I22" i="1"/>
  <c r="H22" i="1"/>
  <c r="G22" i="1"/>
  <c r="F22" i="1"/>
  <c r="AI21" i="1"/>
  <c r="AH21" i="1"/>
  <c r="AG21" i="1"/>
  <c r="AF21" i="1"/>
  <c r="AE21" i="1" s="1"/>
  <c r="AE15" i="1" s="1"/>
  <c r="AE25" i="1" s="1"/>
  <c r="AD21" i="1"/>
  <c r="AC21" i="1"/>
  <c r="AB21" i="1"/>
  <c r="AA21" i="1"/>
  <c r="Z21" i="1" s="1"/>
  <c r="Z15" i="1" s="1"/>
  <c r="Z25" i="1" s="1"/>
  <c r="Y21" i="1"/>
  <c r="X21" i="1"/>
  <c r="W21" i="1"/>
  <c r="V21" i="1"/>
  <c r="U21" i="1" s="1"/>
  <c r="U15" i="1" s="1"/>
  <c r="U25" i="1" s="1"/>
  <c r="T21" i="1"/>
  <c r="S21" i="1"/>
  <c r="R21" i="1"/>
  <c r="Q21" i="1"/>
  <c r="P21" i="1"/>
  <c r="O21" i="1"/>
  <c r="N21" i="1"/>
  <c r="M21" i="1"/>
  <c r="L21" i="1"/>
  <c r="K21" i="1" s="1"/>
  <c r="J21" i="1"/>
  <c r="I21" i="1"/>
  <c r="H21" i="1"/>
  <c r="G21" i="1"/>
  <c r="F21" i="1" s="1"/>
  <c r="AI20" i="1"/>
  <c r="AH20" i="1"/>
  <c r="AG20" i="1"/>
  <c r="AF20" i="1"/>
  <c r="AE20" i="1" s="1"/>
  <c r="AD20" i="1"/>
  <c r="AC20" i="1"/>
  <c r="AB20" i="1"/>
  <c r="AA20" i="1"/>
  <c r="Z20" i="1"/>
  <c r="Y20" i="1"/>
  <c r="X20" i="1"/>
  <c r="W20" i="1"/>
  <c r="V20" i="1"/>
  <c r="U20" i="1" s="1"/>
  <c r="T20" i="1"/>
  <c r="S20" i="1"/>
  <c r="R20" i="1"/>
  <c r="Q20" i="1"/>
  <c r="P20" i="1" s="1"/>
  <c r="O20" i="1"/>
  <c r="N20" i="1"/>
  <c r="M20" i="1"/>
  <c r="L20" i="1"/>
  <c r="K20" i="1" s="1"/>
  <c r="J20" i="1"/>
  <c r="I20" i="1"/>
  <c r="H20" i="1"/>
  <c r="G20" i="1"/>
  <c r="F20" i="1"/>
  <c r="AI19" i="1"/>
  <c r="AE19" i="1" s="1"/>
  <c r="AD19" i="1"/>
  <c r="Z19" i="1"/>
  <c r="Y19" i="1"/>
  <c r="U19" i="1" s="1"/>
  <c r="T19" i="1"/>
  <c r="P19" i="1"/>
  <c r="O19" i="1"/>
  <c r="K19" i="1" s="1"/>
  <c r="J19" i="1"/>
  <c r="F19" i="1"/>
  <c r="AI18" i="1"/>
  <c r="AH18" i="1"/>
  <c r="AE18" i="1" s="1"/>
  <c r="AD18" i="1"/>
  <c r="AC18" i="1"/>
  <c r="Z18" i="1" s="1"/>
  <c r="Y18" i="1"/>
  <c r="X18" i="1"/>
  <c r="U18" i="1" s="1"/>
  <c r="T18" i="1"/>
  <c r="S18" i="1"/>
  <c r="P18" i="1"/>
  <c r="O18" i="1"/>
  <c r="N18" i="1"/>
  <c r="K18" i="1" s="1"/>
  <c r="J18" i="1"/>
  <c r="I18" i="1"/>
  <c r="F18" i="1" s="1"/>
  <c r="AH17" i="1"/>
  <c r="AG17" i="1"/>
  <c r="AG16" i="1" s="1"/>
  <c r="AC17" i="1"/>
  <c r="AB17" i="1"/>
  <c r="Z17" i="1"/>
  <c r="X17" i="1"/>
  <c r="W17" i="1"/>
  <c r="U17" i="1" s="1"/>
  <c r="S17" i="1"/>
  <c r="R17" i="1"/>
  <c r="P17" i="1" s="1"/>
  <c r="N17" i="1"/>
  <c r="M17" i="1"/>
  <c r="M16" i="1" s="1"/>
  <c r="I17" i="1"/>
  <c r="H17" i="1"/>
  <c r="F17" i="1"/>
  <c r="AI16" i="1"/>
  <c r="AH16" i="1"/>
  <c r="AD16" i="1"/>
  <c r="AC16" i="1"/>
  <c r="AB16" i="1"/>
  <c r="Z16" i="1"/>
  <c r="Y16" i="1"/>
  <c r="X16" i="1"/>
  <c r="W16" i="1"/>
  <c r="U16" i="1"/>
  <c r="T16" i="1"/>
  <c r="S16" i="1"/>
  <c r="R16" i="1"/>
  <c r="P16" i="1"/>
  <c r="O16" i="1"/>
  <c r="N16" i="1"/>
  <c r="J16" i="1"/>
  <c r="I16" i="1"/>
  <c r="H16" i="1"/>
  <c r="F16" i="1"/>
  <c r="AI15" i="1"/>
  <c r="AI38" i="1" s="1"/>
  <c r="AH15" i="1"/>
  <c r="AF15" i="1"/>
  <c r="AF25" i="1" s="1"/>
  <c r="AD15" i="1"/>
  <c r="AD38" i="1" s="1"/>
  <c r="AC15" i="1"/>
  <c r="AC25" i="1" s="1"/>
  <c r="AB15" i="1"/>
  <c r="AB25" i="1" s="1"/>
  <c r="AA15" i="1"/>
  <c r="AA38" i="1" s="1"/>
  <c r="Y15" i="1"/>
  <c r="Y25" i="1" s="1"/>
  <c r="X15" i="1"/>
  <c r="X25" i="1" s="1"/>
  <c r="W15" i="1"/>
  <c r="V15" i="1"/>
  <c r="T15" i="1"/>
  <c r="T25" i="1" s="1"/>
  <c r="S15" i="1"/>
  <c r="S38" i="1" s="1"/>
  <c r="R15" i="1"/>
  <c r="R38" i="1" s="1"/>
  <c r="Q15" i="1"/>
  <c r="Q25" i="1" s="1"/>
  <c r="O15" i="1"/>
  <c r="O38" i="1" s="1"/>
  <c r="N15" i="1"/>
  <c r="N38" i="1" s="1"/>
  <c r="L15" i="1"/>
  <c r="L25" i="1" s="1"/>
  <c r="J15" i="1"/>
  <c r="J38" i="1" s="1"/>
  <c r="I15" i="1"/>
  <c r="I25" i="1" s="1"/>
  <c r="H15" i="1"/>
  <c r="H25" i="1" s="1"/>
  <c r="G15" i="1"/>
  <c r="G38" i="1" s="1"/>
  <c r="E14" i="1"/>
  <c r="F14" i="1" s="1"/>
  <c r="G14" i="1" s="1"/>
  <c r="H14" i="1" s="1"/>
  <c r="I14" i="1" s="1"/>
  <c r="J14" i="1" s="1"/>
  <c r="D10" i="1"/>
  <c r="AG15" i="1" l="1"/>
  <c r="AE16" i="1"/>
  <c r="P25" i="1"/>
  <c r="K14" i="1"/>
  <c r="L14" i="1" s="1"/>
  <c r="M14" i="1" s="1"/>
  <c r="N14" i="1" s="1"/>
  <c r="O14" i="1" s="1"/>
  <c r="U14" i="1"/>
  <c r="V14" i="1" s="1"/>
  <c r="W14" i="1" s="1"/>
  <c r="X14" i="1" s="1"/>
  <c r="Y14" i="1" s="1"/>
  <c r="Z38" i="1"/>
  <c r="F29" i="1"/>
  <c r="M15" i="1"/>
  <c r="K16" i="1"/>
  <c r="W38" i="1"/>
  <c r="AH38" i="1"/>
  <c r="F15" i="1"/>
  <c r="F25" i="1" s="1"/>
  <c r="K15" i="1"/>
  <c r="K25" i="1" s="1"/>
  <c r="J25" i="1"/>
  <c r="N25" i="1"/>
  <c r="R25" i="1"/>
  <c r="V25" i="1"/>
  <c r="AD25" i="1"/>
  <c r="AH25" i="1"/>
  <c r="V29" i="1"/>
  <c r="U29" i="1" s="1"/>
  <c r="H38" i="1"/>
  <c r="F38" i="1" s="1"/>
  <c r="T38" i="1"/>
  <c r="X38" i="1"/>
  <c r="AB38" i="1"/>
  <c r="K17" i="1"/>
  <c r="L38" i="1" s="1"/>
  <c r="AE17" i="1"/>
  <c r="AF38" i="1" s="1"/>
  <c r="G25" i="1"/>
  <c r="O25" i="1"/>
  <c r="S25" i="1"/>
  <c r="W25" i="1"/>
  <c r="AA25" i="1"/>
  <c r="AI25" i="1"/>
  <c r="I38" i="1"/>
  <c r="Q38" i="1"/>
  <c r="P38" i="1" s="1"/>
  <c r="Y38" i="1"/>
  <c r="AC38" i="1"/>
  <c r="AE38" i="1" l="1"/>
  <c r="AG25" i="1"/>
  <c r="AG38" i="1"/>
  <c r="M25" i="1"/>
  <c r="M38" i="1"/>
  <c r="K38" i="1" s="1"/>
  <c r="Z14" i="1"/>
  <c r="AA14" i="1" s="1"/>
  <c r="AB14" i="1" s="1"/>
  <c r="AC14" i="1" s="1"/>
  <c r="AD14" i="1" s="1"/>
  <c r="P14" i="1"/>
  <c r="Q14" i="1" s="1"/>
  <c r="R14" i="1" s="1"/>
  <c r="S14" i="1" s="1"/>
  <c r="T14" i="1" s="1"/>
  <c r="AE14" i="1" s="1"/>
  <c r="AF14" i="1" s="1"/>
  <c r="AG14" i="1" s="1"/>
  <c r="AH14" i="1" s="1"/>
  <c r="AI14" i="1" s="1"/>
  <c r="V38" i="1"/>
  <c r="U38" i="1" s="1"/>
</calcChain>
</file>

<file path=xl/sharedStrings.xml><?xml version="1.0" encoding="utf-8"?>
<sst xmlns="http://schemas.openxmlformats.org/spreadsheetml/2006/main" count="98" uniqueCount="70">
  <si>
    <t>Приложение 1.1</t>
  </si>
  <si>
    <t>Баланс электрической энергии по сетям ВН, СН 1, СН 2 и НН по ЭСО (по региональным электрическим сетям)</t>
  </si>
  <si>
    <t/>
  </si>
  <si>
    <t>тыс.кВтч.</t>
  </si>
  <si>
    <t>№ п/п</t>
  </si>
  <si>
    <t>Показатели</t>
  </si>
  <si>
    <t>Факт 2015 год</t>
  </si>
  <si>
    <t>Факт 2016 год</t>
  </si>
  <si>
    <t>План 2017 год</t>
  </si>
  <si>
    <t>план 1 полугодие 2018 год</t>
  </si>
  <si>
    <t>план 2 полугодие 2018 год</t>
  </si>
  <si>
    <t>План 2018 год</t>
  </si>
  <si>
    <t>Всего</t>
  </si>
  <si>
    <t>ВН</t>
  </si>
  <si>
    <t>СН 1</t>
  </si>
  <si>
    <t>СН 2</t>
  </si>
  <si>
    <t>НН</t>
  </si>
  <si>
    <t>1</t>
  </si>
  <si>
    <t xml:space="preserve">Поступление электроэнергии в сеть, ВСЕГО </t>
  </si>
  <si>
    <t>1.1</t>
  </si>
  <si>
    <t>из смежной сети, всего, в том числе из сети:</t>
  </si>
  <si>
    <t>1.1.1</t>
  </si>
  <si>
    <t>1.1.2</t>
  </si>
  <si>
    <t>СН1</t>
  </si>
  <si>
    <t>1.1.3</t>
  </si>
  <si>
    <t>СН2</t>
  </si>
  <si>
    <t>из 1.1 поступление из сети РСК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</si>
  <si>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</si>
  <si>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</si>
  <si>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</si>
  <si>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</si>
  <si>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</si>
  <si>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 xml:space="preserve">поступление электроэнергии от других организаций </t>
  </si>
  <si>
    <t>2</t>
  </si>
  <si>
    <t xml:space="preserve">Потери электроэнергии в сети </t>
  </si>
  <si>
    <t>то же в % (п.2/п.1)</t>
  </si>
  <si>
    <t>2.1</t>
  </si>
  <si>
    <t>Относимые на сторонних потребителей</t>
  </si>
  <si>
    <t>2.2</t>
  </si>
  <si>
    <t>Относимые на основное производство</t>
  </si>
  <si>
    <t>3</t>
  </si>
  <si>
    <t xml:space="preserve">Расход электроэнергии на собственное потребление  организаций,для которых оказание услуг по передаче не является основным видом деятельности </t>
  </si>
  <si>
    <t>4</t>
  </si>
  <si>
    <t xml:space="preserve">Полезный отпуск из сети </t>
  </si>
  <si>
    <t>4.1</t>
  </si>
  <si>
    <t>в т.ч. собственным потребителям</t>
  </si>
  <si>
    <t>из них, потребителям, присоединенным к центру питания на генераторном напряжении</t>
  </si>
  <si>
    <t>4.1.1</t>
  </si>
  <si>
    <t>ГП, участнику ОРЭМ</t>
  </si>
  <si>
    <t>4.1.2</t>
  </si>
  <si>
    <t>ЭСО, участнику ОРЭМ</t>
  </si>
  <si>
    <t>4.1.3</t>
  </si>
  <si>
    <t>сбытовым компаниям, не имеющим статус ГП</t>
  </si>
  <si>
    <t>4.1.4</t>
  </si>
  <si>
    <t xml:space="preserve">потребителям, заключившим прямые договоры на услуги по передаче </t>
  </si>
  <si>
    <t>4.2</t>
  </si>
  <si>
    <t>сальдо переток в сопредельные регионы</t>
  </si>
  <si>
    <t>4.3</t>
  </si>
  <si>
    <t>сальдо переток в другие организации</t>
  </si>
  <si>
    <t>Небаланс</t>
  </si>
  <si>
    <t xml:space="preserve">Руководитель </t>
  </si>
  <si>
    <t>Директор</t>
  </si>
  <si>
    <t>М.Н. Поздняков</t>
  </si>
  <si>
    <t>подпись</t>
  </si>
  <si>
    <t>ФИО</t>
  </si>
  <si>
    <t>Исполнитель (должность)</t>
  </si>
  <si>
    <t>инженер ПТС</t>
  </si>
  <si>
    <t>Т.В. Беспалова</t>
  </si>
  <si>
    <t>контактный телефон</t>
  </si>
  <si>
    <t>(81531)55479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</si>
</sst>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_р_._-;\-* #,##0.00_р_._-;_-* &quot;-&quot;??_р_._-;_-@_-"/>
    <numFmt numFmtId="164" formatCode="#,##0.0000"/>
    <numFmt numFmtId="165" formatCode="_-* #,##0.00[$€-1]_-;\-* #,##0.00[$€-1]_-;_-* &quot;-&quot;??[$€-1]_-"/>
    <numFmt numFmtId="166" formatCode="#.##0\.00"/>
    <numFmt numFmtId="167" formatCode="#\.00"/>
    <numFmt numFmtId="168" formatCode="\$#\.00"/>
    <numFmt numFmtId="169" formatCode="#\.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-&quot;Ј&quot;* #,##0.00_-;\-&quot;Ј&quot;* #,##0.00_-;_-&quot;Ј&quot;* &quot;-&quot;??_-;_-@_-"/>
    <numFmt numFmtId="174" formatCode="\$#,##0\ ;\(\$#,##0\)"/>
    <numFmt numFmtId="175" formatCode="0.0"/>
    <numFmt numFmtId="176" formatCode="General_)"/>
    <numFmt numFmtId="177" formatCode="#,##0.00_ ;[=0]&quot;0 &quot;;[Red]#,##0.00\ "/>
    <numFmt numFmtId="178" formatCode="#,##0.000"/>
    <numFmt numFmtId="179" formatCode="#,##0.0_ ;[=0]&quot;0 &quot;;[Red]#,##0.0\ "/>
    <numFmt numFmtId="180" formatCode="#,##0.000_ ;[=0]&quot;0 &quot;;[Red]#,##0.000\ "/>
    <numFmt numFmtId="181" formatCode="_(* #,##0_);_(* \(#,##0\);_(* &quot;-&quot;_);_(@_)"/>
    <numFmt numFmtId="182" formatCode="_(* #,##0.00_);_(* \(#,##0.00\);_(* &quot;-&quot;??_);_(@_)"/>
    <numFmt numFmtId="183" formatCode="_-* #,##0.00\ _₽_-;\-* #,##0.00\ _₽_-;_-* &quot;-&quot;??\ _₽_-;_-@_-"/>
    <numFmt numFmtId="184" formatCode="_-* #,##0.00_р_._-;\-* #,##0.00_р_._-;_-* \-??_р_._-;_-@_-"/>
    <numFmt numFmtId="185" formatCode="#,##0_ ;[=0]&quot;0 &quot;;[Red]#,##0\ "/>
    <numFmt numFmtId="186" formatCode="%#\.00"/>
  </numFmts>
  <fonts count="7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9"/>
      <name val="Tahoma"/>
      <family val="2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Arial Cyr"/>
    </font>
    <font>
      <b/>
      <sz val="9"/>
      <color indexed="23"/>
      <name val="Tahoma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sz val="8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 Cyr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Optima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2"/>
      <name val="Times New Roman"/>
      <family val="1"/>
      <charset val="204"/>
    </font>
    <font>
      <b/>
      <sz val="9"/>
      <color rgb="FF33339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2"/>
      <charset val="204"/>
    </font>
    <font>
      <sz val="9"/>
      <color indexed="1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Courier New"/>
      <family val="3"/>
      <charset val="204"/>
    </font>
    <font>
      <sz val="11"/>
      <name val="Times New Roman CYR"/>
      <family val="1"/>
      <charset val="204"/>
    </font>
    <font>
      <sz val="12"/>
      <name val="TimesET"/>
    </font>
    <font>
      <sz val="10"/>
      <name val="Mangal"/>
      <family val="2"/>
      <charset val="204"/>
    </font>
    <font>
      <sz val="12"/>
      <color indexed="12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lightDown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20">
    <xf numFmtId="0" fontId="0" fillId="0" borderId="0"/>
    <xf numFmtId="0" fontId="2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3" fillId="0" borderId="0"/>
    <xf numFmtId="165" fontId="13" fillId="0" borderId="0"/>
    <xf numFmtId="0" fontId="14" fillId="0" borderId="0"/>
    <xf numFmtId="0" fontId="14" fillId="0" borderId="0"/>
    <xf numFmtId="0" fontId="14" fillId="0" borderId="0"/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38" fontId="15" fillId="0" borderId="0">
      <alignment vertical="top"/>
    </xf>
    <xf numFmtId="38" fontId="15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166" fontId="16" fillId="0" borderId="0">
      <protection locked="0"/>
    </xf>
    <xf numFmtId="167" fontId="16" fillId="0" borderId="0">
      <protection locked="0"/>
    </xf>
    <xf numFmtId="166" fontId="16" fillId="0" borderId="0">
      <protection locked="0"/>
    </xf>
    <xf numFmtId="167" fontId="16" fillId="0" borderId="0">
      <protection locked="0"/>
    </xf>
    <xf numFmtId="168" fontId="16" fillId="0" borderId="0">
      <protection locked="0"/>
    </xf>
    <xf numFmtId="169" fontId="16" fillId="0" borderId="32">
      <protection locked="0"/>
    </xf>
    <xf numFmtId="169" fontId="17" fillId="0" borderId="0">
      <protection locked="0"/>
    </xf>
    <xf numFmtId="169" fontId="17" fillId="0" borderId="0">
      <protection locked="0"/>
    </xf>
    <xf numFmtId="169" fontId="16" fillId="0" borderId="32">
      <protection locked="0"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5" borderId="0" applyNumberFormat="0" applyBorder="0" applyAlignment="0" applyProtection="0"/>
    <xf numFmtId="0" fontId="20" fillId="9" borderId="0" applyNumberFormat="0" applyBorder="0" applyAlignment="0" applyProtection="0"/>
    <xf numFmtId="0" fontId="21" fillId="26" borderId="33" applyNumberFormat="0" applyAlignment="0" applyProtection="0"/>
    <xf numFmtId="0" fontId="22" fillId="0" borderId="33" applyNumberFormat="0" applyAlignment="0">
      <protection locked="0"/>
    </xf>
    <xf numFmtId="0" fontId="23" fillId="27" borderId="34" applyNumberFormat="0" applyAlignment="0" applyProtection="0"/>
    <xf numFmtId="170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3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5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75" fontId="30" fillId="0" borderId="0" applyFill="0" applyBorder="0" applyAlignment="0" applyProtection="0"/>
    <xf numFmtId="175" fontId="15" fillId="0" borderId="0" applyFill="0" applyBorder="0" applyAlignment="0" applyProtection="0"/>
    <xf numFmtId="175" fontId="31" fillId="0" borderId="0" applyFill="0" applyBorder="0" applyAlignment="0" applyProtection="0"/>
    <xf numFmtId="175" fontId="32" fillId="0" borderId="0" applyFill="0" applyBorder="0" applyAlignment="0" applyProtection="0"/>
    <xf numFmtId="175" fontId="33" fillId="0" borderId="0" applyFill="0" applyBorder="0" applyAlignment="0" applyProtection="0"/>
    <xf numFmtId="175" fontId="34" fillId="0" borderId="0" applyFill="0" applyBorder="0" applyAlignment="0" applyProtection="0"/>
    <xf numFmtId="175" fontId="35" fillId="0" borderId="0" applyFill="0" applyBorder="0" applyAlignment="0" applyProtection="0"/>
    <xf numFmtId="2" fontId="2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10" borderId="0" applyNumberFormat="0" applyBorder="0" applyAlignment="0" applyProtection="0"/>
    <xf numFmtId="0" fontId="22" fillId="26" borderId="33" applyNumberFormat="0" applyAlignment="0"/>
    <xf numFmtId="0" fontId="38" fillId="0" borderId="35" applyNumberFormat="0" applyFill="0" applyAlignment="0" applyProtection="0"/>
    <xf numFmtId="0" fontId="39" fillId="0" borderId="36" applyNumberFormat="0" applyFill="0" applyAlignment="0" applyProtection="0"/>
    <xf numFmtId="0" fontId="40" fillId="0" borderId="3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13" borderId="33" applyNumberFormat="0" applyAlignment="0" applyProtection="0"/>
    <xf numFmtId="0" fontId="43" fillId="0" borderId="38" applyNumberFormat="0" applyFill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7" fillId="0" borderId="0"/>
    <xf numFmtId="0" fontId="27" fillId="0" borderId="0" applyFill="0" applyBorder="0" applyProtection="0">
      <alignment vertical="center"/>
    </xf>
    <xf numFmtId="0" fontId="13" fillId="0" borderId="0"/>
    <xf numFmtId="0" fontId="18" fillId="29" borderId="39" applyNumberFormat="0" applyFont="0" applyAlignment="0" applyProtection="0"/>
    <xf numFmtId="0" fontId="18" fillId="29" borderId="39" applyNumberFormat="0" applyFont="0" applyAlignment="0" applyProtection="0"/>
    <xf numFmtId="0" fontId="48" fillId="26" borderId="40" applyNumberFormat="0" applyAlignment="0" applyProtection="0"/>
    <xf numFmtId="0" fontId="27" fillId="0" borderId="0" applyFill="0" applyBorder="0" applyProtection="0">
      <alignment vertical="center"/>
    </xf>
    <xf numFmtId="0" fontId="49" fillId="0" borderId="0" applyNumberFormat="0">
      <alignment horizontal="left"/>
    </xf>
    <xf numFmtId="0" fontId="13" fillId="0" borderId="0"/>
    <xf numFmtId="0" fontId="50" fillId="0" borderId="0" applyNumberFormat="0" applyFill="0" applyBorder="0" applyAlignment="0" applyProtection="0"/>
    <xf numFmtId="49" fontId="5" fillId="30" borderId="41" applyNumberFormat="0">
      <alignment horizontal="center" vertical="center"/>
    </xf>
    <xf numFmtId="0" fontId="51" fillId="0" borderId="42" applyNumberFormat="0" applyFill="0" applyAlignment="0" applyProtection="0"/>
    <xf numFmtId="0" fontId="52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5" borderId="0" applyNumberFormat="0" applyBorder="0" applyAlignment="0" applyProtection="0"/>
    <xf numFmtId="176" fontId="53" fillId="0" borderId="43">
      <protection locked="0"/>
    </xf>
    <xf numFmtId="0" fontId="42" fillId="13" borderId="33" applyNumberFormat="0" applyAlignment="0" applyProtection="0"/>
    <xf numFmtId="0" fontId="48" fillId="26" borderId="40" applyNumberFormat="0" applyAlignment="0" applyProtection="0"/>
    <xf numFmtId="0" fontId="21" fillId="26" borderId="33" applyNumberFormat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57" fillId="0" borderId="44" applyFill="0" applyBorder="0" applyProtection="0">
      <alignment horizontal="right"/>
      <protection locked="0"/>
    </xf>
    <xf numFmtId="49" fontId="58" fillId="31" borderId="45" applyNumberFormat="0" applyFill="0" applyBorder="0" applyAlignment="0" applyProtection="0">
      <alignment horizontal="left" vertical="center"/>
    </xf>
    <xf numFmtId="0" fontId="59" fillId="0" borderId="0" applyBorder="0">
      <alignment horizontal="center" vertical="center" wrapText="1"/>
    </xf>
    <xf numFmtId="0" fontId="38" fillId="0" borderId="35" applyNumberFormat="0" applyFill="0" applyAlignment="0" applyProtection="0"/>
    <xf numFmtId="0" fontId="39" fillId="0" borderId="36" applyNumberFormat="0" applyFill="0" applyAlignment="0" applyProtection="0"/>
    <xf numFmtId="0" fontId="40" fillId="0" borderId="37" applyNumberFormat="0" applyFill="0" applyAlignment="0" applyProtection="0"/>
    <xf numFmtId="0" fontId="4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0" borderId="46" applyBorder="0">
      <alignment horizontal="center" vertical="center" wrapText="1"/>
    </xf>
    <xf numFmtId="176" fontId="62" fillId="32" borderId="43"/>
    <xf numFmtId="4" fontId="3" fillId="33" borderId="26" applyBorder="0">
      <alignment horizontal="right"/>
    </xf>
    <xf numFmtId="0" fontId="51" fillId="0" borderId="42" applyNumberFormat="0" applyFill="0" applyAlignment="0" applyProtection="0"/>
    <xf numFmtId="0" fontId="45" fillId="0" borderId="32" applyNumberFormat="0" applyFill="0" applyAlignment="0" applyProtection="0"/>
    <xf numFmtId="0" fontId="45" fillId="0" borderId="32" applyNumberFormat="0" applyFill="0" applyAlignment="0" applyProtection="0"/>
    <xf numFmtId="0" fontId="45" fillId="0" borderId="32" applyNumberFormat="0" applyFill="0" applyAlignment="0" applyProtection="0"/>
    <xf numFmtId="0" fontId="45" fillId="0" borderId="32" applyNumberFormat="0" applyFill="0" applyAlignment="0" applyProtection="0"/>
    <xf numFmtId="0" fontId="45" fillId="0" borderId="32" applyNumberFormat="0" applyFill="0" applyAlignment="0" applyProtection="0"/>
    <xf numFmtId="0" fontId="45" fillId="0" borderId="32" applyNumberFormat="0" applyFill="0" applyAlignment="0" applyProtection="0"/>
    <xf numFmtId="0" fontId="45" fillId="0" borderId="32" applyNumberFormat="0" applyFill="0" applyAlignment="0" applyProtection="0"/>
    <xf numFmtId="0" fontId="45" fillId="0" borderId="32" applyNumberFormat="0" applyFill="0" applyAlignment="0" applyProtection="0"/>
    <xf numFmtId="0" fontId="23" fillId="27" borderId="34" applyNumberFormat="0" applyAlignment="0" applyProtection="0"/>
    <xf numFmtId="0" fontId="61" fillId="0" borderId="0">
      <alignment horizontal="center" vertical="top" wrapText="1"/>
    </xf>
    <xf numFmtId="0" fontId="63" fillId="0" borderId="0">
      <alignment horizontal="centerContinuous" vertical="center" wrapText="1"/>
    </xf>
    <xf numFmtId="0" fontId="61" fillId="0" borderId="0">
      <alignment horizontal="center" vertical="top"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0" fontId="45" fillId="5" borderId="0" applyFill="0">
      <alignment wrapText="1"/>
    </xf>
    <xf numFmtId="178" fontId="64" fillId="5" borderId="26">
      <alignment wrapText="1"/>
    </xf>
    <xf numFmtId="0" fontId="50" fillId="0" borderId="0" applyNumberFormat="0" applyFill="0" applyBorder="0" applyAlignment="0" applyProtection="0"/>
    <xf numFmtId="0" fontId="44" fillId="28" borderId="0" applyNumberFormat="0" applyBorder="0" applyAlignment="0" applyProtection="0"/>
    <xf numFmtId="49" fontId="3" fillId="0" borderId="0" applyBorder="0">
      <alignment vertical="top"/>
    </xf>
    <xf numFmtId="0" fontId="1" fillId="0" borderId="0"/>
    <xf numFmtId="49" fontId="3" fillId="0" borderId="0" applyBorder="0">
      <alignment vertical="top"/>
    </xf>
    <xf numFmtId="0" fontId="18" fillId="0" borderId="0"/>
    <xf numFmtId="0" fontId="18" fillId="0" borderId="0"/>
    <xf numFmtId="0" fontId="1" fillId="0" borderId="0"/>
    <xf numFmtId="0" fontId="3" fillId="0" borderId="0">
      <alignment horizontal="left" vertical="center"/>
    </xf>
    <xf numFmtId="0" fontId="22" fillId="0" borderId="0"/>
    <xf numFmtId="0" fontId="65" fillId="0" borderId="0"/>
    <xf numFmtId="0" fontId="18" fillId="0" borderId="0"/>
    <xf numFmtId="0" fontId="66" fillId="34" borderId="0" applyNumberFormat="0" applyBorder="0" applyAlignment="0">
      <alignment horizontal="left" vertical="center"/>
    </xf>
    <xf numFmtId="0" fontId="66" fillId="34" borderId="0" applyNumberFormat="0" applyBorder="0" applyAlignment="0">
      <alignment horizontal="left" vertical="center"/>
    </xf>
    <xf numFmtId="0" fontId="3" fillId="0" borderId="0">
      <alignment horizontal="left" vertical="center"/>
    </xf>
    <xf numFmtId="0" fontId="53" fillId="0" borderId="0"/>
    <xf numFmtId="0" fontId="15" fillId="0" borderId="0"/>
    <xf numFmtId="0" fontId="18" fillId="0" borderId="0"/>
    <xf numFmtId="0" fontId="6" fillId="0" borderId="0">
      <alignment horizontal="left" vertical="center"/>
    </xf>
    <xf numFmtId="0" fontId="6" fillId="0" borderId="0"/>
    <xf numFmtId="49" fontId="3" fillId="34" borderId="0" applyBorder="0">
      <alignment vertical="top"/>
    </xf>
    <xf numFmtId="49" fontId="3" fillId="34" borderId="0" applyBorder="0">
      <alignment vertical="top"/>
    </xf>
    <xf numFmtId="0" fontId="1" fillId="0" borderId="0"/>
    <xf numFmtId="0" fontId="24" fillId="0" borderId="0"/>
    <xf numFmtId="0" fontId="67" fillId="0" borderId="0"/>
    <xf numFmtId="0" fontId="1" fillId="0" borderId="0"/>
    <xf numFmtId="0" fontId="24" fillId="0" borderId="0"/>
    <xf numFmtId="0" fontId="15" fillId="0" borderId="0">
      <alignment horizontal="left"/>
    </xf>
    <xf numFmtId="0" fontId="24" fillId="0" borderId="0"/>
    <xf numFmtId="0" fontId="6" fillId="0" borderId="0"/>
    <xf numFmtId="0" fontId="53" fillId="0" borderId="0"/>
    <xf numFmtId="0" fontId="68" fillId="0" borderId="0"/>
    <xf numFmtId="0" fontId="1" fillId="0" borderId="0"/>
    <xf numFmtId="0" fontId="69" fillId="0" borderId="0"/>
    <xf numFmtId="0" fontId="1" fillId="0" borderId="0"/>
    <xf numFmtId="0" fontId="24" fillId="0" borderId="0"/>
    <xf numFmtId="0" fontId="1" fillId="0" borderId="0"/>
    <xf numFmtId="179" fontId="57" fillId="0" borderId="47" applyFill="0" applyBorder="0" applyProtection="0">
      <alignment horizontal="right"/>
      <protection locked="0"/>
    </xf>
    <xf numFmtId="0" fontId="20" fillId="9" borderId="0" applyNumberFormat="0" applyBorder="0" applyAlignment="0" applyProtection="0"/>
    <xf numFmtId="175" fontId="70" fillId="33" borderId="8" applyNumberFormat="0" applyBorder="0" applyAlignment="0">
      <alignment vertical="center"/>
      <protection locked="0"/>
    </xf>
    <xf numFmtId="0" fontId="29" fillId="0" borderId="0" applyNumberFormat="0" applyFill="0" applyBorder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24" fillId="29" borderId="39" applyNumberFormat="0" applyFont="0" applyAlignment="0" applyProtection="0"/>
    <xf numFmtId="0" fontId="18" fillId="29" borderId="39" applyNumberFormat="0" applyFont="0" applyAlignment="0" applyProtection="0"/>
    <xf numFmtId="0" fontId="18" fillId="29" borderId="39" applyNumberFormat="0" applyFont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2" fillId="0" borderId="0" applyFill="0" applyBorder="0" applyAlignment="0" applyProtection="0"/>
    <xf numFmtId="9" fontId="6" fillId="0" borderId="0" applyFont="0" applyFill="0" applyBorder="0" applyAlignment="0" applyProtection="0"/>
    <xf numFmtId="0" fontId="43" fillId="0" borderId="38" applyNumberFormat="0" applyFill="0" applyAlignment="0" applyProtection="0"/>
    <xf numFmtId="0" fontId="13" fillId="0" borderId="0"/>
    <xf numFmtId="175" fontId="45" fillId="0" borderId="0" applyFill="0" applyBorder="0" applyAlignment="0" applyProtection="0"/>
    <xf numFmtId="175" fontId="45" fillId="0" borderId="0" applyFill="0" applyBorder="0" applyAlignment="0" applyProtection="0"/>
    <xf numFmtId="175" fontId="45" fillId="0" borderId="0" applyFill="0" applyBorder="0" applyAlignment="0" applyProtection="0"/>
    <xf numFmtId="175" fontId="45" fillId="0" borderId="0" applyFill="0" applyBorder="0" applyAlignment="0" applyProtection="0"/>
    <xf numFmtId="175" fontId="45" fillId="0" borderId="0" applyFill="0" applyBorder="0" applyAlignment="0" applyProtection="0"/>
    <xf numFmtId="175" fontId="45" fillId="0" borderId="0" applyFill="0" applyBorder="0" applyAlignment="0" applyProtection="0"/>
    <xf numFmtId="175" fontId="45" fillId="0" borderId="0" applyFill="0" applyBorder="0" applyAlignment="0" applyProtection="0"/>
    <xf numFmtId="175" fontId="45" fillId="0" borderId="0" applyFill="0" applyBorder="0" applyAlignment="0" applyProtection="0"/>
    <xf numFmtId="0" fontId="52" fillId="0" borderId="0" applyNumberFormat="0" applyFill="0" applyBorder="0" applyAlignment="0" applyProtection="0"/>
    <xf numFmtId="49" fontId="45" fillId="0" borderId="0">
      <alignment horizontal="center"/>
    </xf>
    <xf numFmtId="49" fontId="45" fillId="0" borderId="0">
      <alignment horizontal="center"/>
    </xf>
    <xf numFmtId="49" fontId="45" fillId="0" borderId="0">
      <alignment horizontal="center"/>
    </xf>
    <xf numFmtId="49" fontId="45" fillId="0" borderId="0">
      <alignment horizontal="center"/>
    </xf>
    <xf numFmtId="49" fontId="45" fillId="0" borderId="0">
      <alignment horizontal="center"/>
    </xf>
    <xf numFmtId="49" fontId="45" fillId="0" borderId="0">
      <alignment horizontal="center"/>
    </xf>
    <xf numFmtId="49" fontId="45" fillId="0" borderId="0">
      <alignment horizontal="center"/>
    </xf>
    <xf numFmtId="49" fontId="45" fillId="0" borderId="0">
      <alignment horizontal="center"/>
    </xf>
    <xf numFmtId="49" fontId="45" fillId="0" borderId="0">
      <alignment horizontal="center"/>
    </xf>
    <xf numFmtId="180" fontId="57" fillId="0" borderId="48" applyFill="0" applyBorder="0" applyProtection="0">
      <alignment horizontal="right"/>
    </xf>
    <xf numFmtId="181" fontId="71" fillId="0" borderId="0" applyFont="0" applyFill="0" applyBorder="0" applyAlignment="0" applyProtection="0"/>
    <xf numFmtId="182" fontId="71" fillId="0" borderId="0" applyFont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43" fontId="69" fillId="0" borderId="0" applyFont="0" applyFill="0" applyBorder="0" applyAlignment="0" applyProtection="0"/>
    <xf numFmtId="184" fontId="72" fillId="0" borderId="0" applyFill="0" applyBorder="0" applyAlignment="0" applyProtection="0"/>
    <xf numFmtId="4" fontId="3" fillId="5" borderId="0" applyBorder="0">
      <alignment horizontal="right"/>
    </xf>
    <xf numFmtId="4" fontId="3" fillId="5" borderId="0" applyFont="0" applyBorder="0">
      <alignment horizontal="right"/>
    </xf>
    <xf numFmtId="4" fontId="3" fillId="35" borderId="11" applyBorder="0">
      <alignment horizontal="right"/>
    </xf>
    <xf numFmtId="4" fontId="3" fillId="5" borderId="26" applyFont="0" applyBorder="0">
      <alignment horizontal="right"/>
    </xf>
    <xf numFmtId="0" fontId="37" fillId="10" borderId="0" applyNumberFormat="0" applyBorder="0" applyAlignment="0" applyProtection="0"/>
    <xf numFmtId="185" fontId="73" fillId="5" borderId="47" applyFill="0" applyBorder="0" applyProtection="0">
      <alignment horizontal="right"/>
      <protection locked="0"/>
    </xf>
    <xf numFmtId="186" fontId="16" fillId="0" borderId="0">
      <protection locked="0"/>
    </xf>
  </cellStyleXfs>
  <cellXfs count="76">
    <xf numFmtId="0" fontId="0" fillId="0" borderId="0" xfId="0"/>
    <xf numFmtId="0" fontId="3" fillId="0" borderId="0" xfId="1" applyFont="1" applyAlignment="1" applyProtection="1">
      <alignment vertical="center"/>
    </xf>
    <xf numFmtId="0" fontId="3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vertical="center"/>
    </xf>
    <xf numFmtId="0" fontId="3" fillId="2" borderId="3" xfId="2" applyNumberFormat="1" applyFont="1" applyFill="1" applyBorder="1" applyAlignment="1" applyProtection="1">
      <alignment horizontal="left" vertical="center"/>
    </xf>
    <xf numFmtId="0" fontId="7" fillId="2" borderId="3" xfId="2" applyNumberFormat="1" applyFont="1" applyFill="1" applyBorder="1" applyAlignment="1" applyProtection="1">
      <alignment horizontal="left" vertical="center"/>
    </xf>
    <xf numFmtId="0" fontId="3" fillId="2" borderId="3" xfId="1" applyFont="1" applyFill="1" applyBorder="1" applyAlignment="1" applyProtection="1">
      <alignment vertical="center"/>
    </xf>
    <xf numFmtId="0" fontId="3" fillId="2" borderId="4" xfId="1" applyFont="1" applyFill="1" applyBorder="1" applyAlignment="1" applyProtection="1">
      <alignment vertical="center"/>
    </xf>
    <xf numFmtId="0" fontId="3" fillId="2" borderId="5" xfId="1" applyFont="1" applyFill="1" applyBorder="1" applyAlignment="1" applyProtection="1">
      <alignment vertical="center"/>
    </xf>
    <xf numFmtId="0" fontId="7" fillId="3" borderId="6" xfId="2" applyNumberFormat="1" applyFont="1" applyFill="1" applyBorder="1" applyAlignment="1" applyProtection="1">
      <alignment horizontal="center" vertical="center"/>
    </xf>
    <xf numFmtId="0" fontId="7" fillId="3" borderId="7" xfId="2" applyNumberFormat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vertical="center"/>
    </xf>
    <xf numFmtId="0" fontId="7" fillId="0" borderId="6" xfId="2" applyNumberFormat="1" applyFont="1" applyFill="1" applyBorder="1" applyAlignment="1" applyProtection="1">
      <alignment horizontal="center" vertical="center"/>
    </xf>
    <xf numFmtId="0" fontId="7" fillId="0" borderId="7" xfId="2" applyNumberFormat="1" applyFont="1" applyFill="1" applyBorder="1" applyAlignment="1" applyProtection="1">
      <alignment horizontal="center" vertical="center"/>
    </xf>
    <xf numFmtId="0" fontId="3" fillId="2" borderId="0" xfId="1" applyNumberFormat="1" applyFont="1" applyFill="1" applyBorder="1" applyAlignment="1" applyProtection="1">
      <alignment vertical="center"/>
    </xf>
    <xf numFmtId="0" fontId="7" fillId="2" borderId="0" xfId="1" applyNumberFormat="1" applyFont="1" applyFill="1" applyBorder="1" applyAlignment="1" applyProtection="1">
      <alignment horizontal="center" vertical="center"/>
    </xf>
    <xf numFmtId="0" fontId="7" fillId="2" borderId="9" xfId="1" applyNumberFormat="1" applyFont="1" applyFill="1" applyBorder="1" applyAlignment="1" applyProtection="1">
      <alignment vertical="center" wrapText="1"/>
    </xf>
    <xf numFmtId="0" fontId="3" fillId="0" borderId="10" xfId="1" applyNumberFormat="1" applyFont="1" applyFill="1" applyBorder="1" applyAlignment="1" applyProtection="1">
      <alignment horizontal="center" vertical="center"/>
    </xf>
    <xf numFmtId="0" fontId="3" fillId="0" borderId="10" xfId="1" applyNumberFormat="1" applyFont="1" applyFill="1" applyBorder="1" applyAlignment="1" applyProtection="1">
      <alignment horizontal="center" vertical="center" wrapText="1"/>
    </xf>
    <xf numFmtId="0" fontId="3" fillId="0" borderId="11" xfId="1" applyNumberFormat="1" applyFont="1" applyFill="1" applyBorder="1" applyAlignment="1" applyProtection="1">
      <alignment horizontal="center" vertical="center" wrapText="1"/>
    </xf>
    <xf numFmtId="0" fontId="3" fillId="0" borderId="12" xfId="1" applyNumberFormat="1" applyFont="1" applyFill="1" applyBorder="1" applyAlignment="1" applyProtection="1">
      <alignment horizontal="center" vertical="center" wrapText="1"/>
    </xf>
    <xf numFmtId="0" fontId="3" fillId="0" borderId="13" xfId="1" applyNumberFormat="1" applyFont="1" applyFill="1" applyBorder="1" applyAlignment="1" applyProtection="1">
      <alignment horizontal="center" vertical="center" wrapText="1"/>
    </xf>
    <xf numFmtId="0" fontId="3" fillId="4" borderId="11" xfId="1" applyNumberFormat="1" applyFont="1" applyFill="1" applyBorder="1" applyAlignment="1" applyProtection="1">
      <alignment horizontal="center" vertical="center" wrapText="1"/>
    </xf>
    <xf numFmtId="0" fontId="3" fillId="4" borderId="12" xfId="1" applyNumberFormat="1" applyFont="1" applyFill="1" applyBorder="1" applyAlignment="1" applyProtection="1">
      <alignment horizontal="center" vertical="center" wrapText="1"/>
    </xf>
    <xf numFmtId="0" fontId="3" fillId="4" borderId="13" xfId="1" applyNumberFormat="1" applyFont="1" applyFill="1" applyBorder="1" applyAlignment="1" applyProtection="1">
      <alignment horizontal="center" vertical="center" wrapText="1"/>
    </xf>
    <xf numFmtId="0" fontId="3" fillId="0" borderId="14" xfId="1" applyNumberFormat="1" applyFont="1" applyFill="1" applyBorder="1" applyAlignment="1" applyProtection="1">
      <alignment horizontal="center" vertical="center"/>
    </xf>
    <xf numFmtId="0" fontId="3" fillId="0" borderId="14" xfId="1" applyNumberFormat="1" applyFont="1" applyFill="1" applyBorder="1" applyAlignment="1" applyProtection="1">
      <alignment horizontal="center" vertical="center" wrapText="1"/>
    </xf>
    <xf numFmtId="0" fontId="3" fillId="0" borderId="15" xfId="1" applyNumberFormat="1" applyFont="1" applyFill="1" applyBorder="1" applyAlignment="1" applyProtection="1">
      <alignment horizontal="center" vertical="center" wrapText="1"/>
    </xf>
    <xf numFmtId="0" fontId="3" fillId="0" borderId="16" xfId="1" applyNumberFormat="1" applyFont="1" applyFill="1" applyBorder="1" applyAlignment="1" applyProtection="1">
      <alignment horizontal="center" vertical="center" wrapText="1"/>
    </xf>
    <xf numFmtId="0" fontId="3" fillId="0" borderId="16" xfId="3" applyFont="1" applyBorder="1" applyAlignment="1" applyProtection="1">
      <alignment horizontal="center" vertical="center" wrapText="1"/>
    </xf>
    <xf numFmtId="0" fontId="3" fillId="0" borderId="17" xfId="1" applyNumberFormat="1" applyFont="1" applyFill="1" applyBorder="1" applyAlignment="1" applyProtection="1">
      <alignment horizontal="center" vertical="center" wrapText="1"/>
    </xf>
    <xf numFmtId="0" fontId="9" fillId="0" borderId="18" xfId="4" applyFont="1" applyBorder="1" applyAlignment="1" applyProtection="1">
      <alignment horizontal="center" vertical="center" wrapText="1"/>
    </xf>
    <xf numFmtId="0" fontId="9" fillId="0" borderId="19" xfId="4" applyFont="1" applyBorder="1" applyAlignment="1" applyProtection="1">
      <alignment horizontal="center" vertical="center" wrapText="1"/>
    </xf>
    <xf numFmtId="0" fontId="9" fillId="0" borderId="20" xfId="4" applyFont="1" applyBorder="1" applyAlignment="1" applyProtection="1">
      <alignment horizontal="center" vertical="center" wrapText="1"/>
    </xf>
    <xf numFmtId="0" fontId="9" fillId="0" borderId="21" xfId="4" applyFont="1" applyBorder="1" applyAlignment="1" applyProtection="1">
      <alignment horizontal="center" vertical="center" wrapText="1"/>
    </xf>
    <xf numFmtId="0" fontId="9" fillId="0" borderId="22" xfId="4" applyFont="1" applyBorder="1" applyAlignment="1" applyProtection="1">
      <alignment horizontal="center" vertical="center" wrapText="1"/>
    </xf>
    <xf numFmtId="49" fontId="7" fillId="0" borderId="23" xfId="1" applyNumberFormat="1" applyFont="1" applyBorder="1" applyAlignment="1" applyProtection="1">
      <alignment horizontal="center" vertical="center" wrapText="1"/>
    </xf>
    <xf numFmtId="0" fontId="7" fillId="0" borderId="23" xfId="1" applyFont="1" applyFill="1" applyBorder="1" applyAlignment="1" applyProtection="1">
      <alignment horizontal="left" vertical="center" wrapText="1"/>
    </xf>
    <xf numFmtId="164" fontId="3" fillId="5" borderId="24" xfId="1" applyNumberFormat="1" applyFont="1" applyFill="1" applyBorder="1" applyAlignment="1" applyProtection="1">
      <alignment vertical="center"/>
    </xf>
    <xf numFmtId="164" fontId="3" fillId="5" borderId="12" xfId="1" applyNumberFormat="1" applyFont="1" applyFill="1" applyBorder="1" applyAlignment="1" applyProtection="1">
      <alignment vertical="center"/>
    </xf>
    <xf numFmtId="49" fontId="3" fillId="0" borderId="25" xfId="1" applyNumberFormat="1" applyFont="1" applyBorder="1" applyAlignment="1" applyProtection="1">
      <alignment horizontal="center" vertical="center" wrapText="1"/>
    </xf>
    <xf numFmtId="0" fontId="3" fillId="0" borderId="25" xfId="1" applyFont="1" applyBorder="1" applyAlignment="1" applyProtection="1">
      <alignment horizontal="left" vertical="center" wrapText="1" indent="1"/>
    </xf>
    <xf numFmtId="164" fontId="3" fillId="0" borderId="26" xfId="1" applyNumberFormat="1" applyFont="1" applyBorder="1" applyAlignment="1" applyProtection="1">
      <alignment vertical="center"/>
    </xf>
    <xf numFmtId="164" fontId="3" fillId="5" borderId="26" xfId="1" applyNumberFormat="1" applyFont="1" applyFill="1" applyBorder="1" applyAlignment="1" applyProtection="1">
      <alignment vertical="center"/>
    </xf>
    <xf numFmtId="164" fontId="3" fillId="5" borderId="27" xfId="1" applyNumberFormat="1" applyFont="1" applyFill="1" applyBorder="1" applyAlignment="1" applyProtection="1">
      <alignment vertical="center"/>
    </xf>
    <xf numFmtId="0" fontId="3" fillId="0" borderId="25" xfId="1" applyFont="1" applyBorder="1" applyAlignment="1" applyProtection="1">
      <alignment horizontal="left" vertical="center" wrapText="1" indent="2"/>
    </xf>
    <xf numFmtId="164" fontId="3" fillId="0" borderId="27" xfId="1" applyNumberFormat="1" applyFont="1" applyBorder="1" applyAlignment="1" applyProtection="1">
      <alignment vertical="center"/>
    </xf>
    <xf numFmtId="0" fontId="3" fillId="2" borderId="25" xfId="1" applyFont="1" applyFill="1" applyBorder="1" applyAlignment="1" applyProtection="1">
      <alignment horizontal="left" vertical="center" wrapText="1" indent="3"/>
    </xf>
    <xf numFmtId="0" fontId="3" fillId="2" borderId="25" xfId="1" applyFont="1" applyFill="1" applyBorder="1" applyAlignment="1" applyProtection="1">
      <alignment horizontal="left" vertical="center" wrapText="1" indent="1"/>
    </xf>
    <xf numFmtId="49" fontId="3" fillId="0" borderId="28" xfId="1" applyNumberFormat="1" applyFont="1" applyBorder="1" applyAlignment="1" applyProtection="1">
      <alignment horizontal="center" vertical="center" wrapText="1"/>
    </xf>
    <xf numFmtId="0" fontId="3" fillId="2" borderId="28" xfId="1" applyFont="1" applyFill="1" applyBorder="1" applyAlignment="1" applyProtection="1">
      <alignment horizontal="left" vertical="center" wrapText="1" indent="1"/>
    </xf>
    <xf numFmtId="164" fontId="3" fillId="5" borderId="29" xfId="1" applyNumberFormat="1" applyFont="1" applyFill="1" applyBorder="1" applyAlignment="1" applyProtection="1">
      <alignment vertical="center"/>
    </xf>
    <xf numFmtId="164" fontId="3" fillId="5" borderId="30" xfId="1" applyNumberFormat="1" applyFont="1" applyFill="1" applyBorder="1" applyAlignment="1" applyProtection="1">
      <alignment vertical="center"/>
    </xf>
    <xf numFmtId="164" fontId="3" fillId="5" borderId="11" xfId="1" applyNumberFormat="1" applyFont="1" applyFill="1" applyBorder="1" applyAlignment="1" applyProtection="1">
      <alignment vertical="center"/>
    </xf>
    <xf numFmtId="164" fontId="3" fillId="5" borderId="13" xfId="1" applyNumberFormat="1" applyFont="1" applyFill="1" applyBorder="1" applyAlignment="1" applyProtection="1">
      <alignment vertical="center"/>
    </xf>
    <xf numFmtId="0" fontId="3" fillId="0" borderId="25" xfId="1" applyFont="1" applyFill="1" applyBorder="1" applyAlignment="1" applyProtection="1">
      <alignment horizontal="left" vertical="center" wrapText="1" indent="1"/>
    </xf>
    <xf numFmtId="0" fontId="3" fillId="0" borderId="28" xfId="1" applyFont="1" applyFill="1" applyBorder="1" applyAlignment="1" applyProtection="1">
      <alignment horizontal="left" vertical="center" wrapText="1" indent="1"/>
    </xf>
    <xf numFmtId="164" fontId="3" fillId="5" borderId="31" xfId="1" applyNumberFormat="1" applyFont="1" applyFill="1" applyBorder="1" applyAlignment="1" applyProtection="1">
      <alignment vertical="center"/>
    </xf>
    <xf numFmtId="49" fontId="7" fillId="0" borderId="19" xfId="1" applyNumberFormat="1" applyFont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left" vertical="center" wrapText="1"/>
    </xf>
    <xf numFmtId="164" fontId="3" fillId="5" borderId="20" xfId="1" applyNumberFormat="1" applyFont="1" applyFill="1" applyBorder="1" applyAlignment="1" applyProtection="1">
      <alignment vertical="center"/>
    </xf>
    <xf numFmtId="164" fontId="3" fillId="5" borderId="21" xfId="1" applyNumberFormat="1" applyFont="1" applyFill="1" applyBorder="1" applyAlignment="1" applyProtection="1">
      <alignment vertical="center"/>
    </xf>
    <xf numFmtId="164" fontId="3" fillId="6" borderId="26" xfId="1" applyNumberFormat="1" applyFont="1" applyFill="1" applyBorder="1" applyAlignment="1" applyProtection="1">
      <alignment vertical="center"/>
      <protection locked="0"/>
    </xf>
    <xf numFmtId="164" fontId="3" fillId="6" borderId="27" xfId="1" applyNumberFormat="1" applyFont="1" applyFill="1" applyBorder="1" applyAlignment="1" applyProtection="1">
      <alignment vertical="center"/>
      <protection locked="0"/>
    </xf>
    <xf numFmtId="0" fontId="3" fillId="0" borderId="28" xfId="1" applyFont="1" applyBorder="1" applyAlignment="1" applyProtection="1">
      <alignment horizontal="left" vertical="center" wrapText="1" indent="1"/>
    </xf>
    <xf numFmtId="164" fontId="3" fillId="0" borderId="0" xfId="1" applyNumberFormat="1" applyFont="1" applyAlignment="1" applyProtection="1">
      <alignment vertical="center"/>
    </xf>
    <xf numFmtId="0" fontId="10" fillId="7" borderId="0" xfId="5" applyFont="1" applyFill="1"/>
    <xf numFmtId="0" fontId="10" fillId="7" borderId="1" xfId="5" applyFont="1" applyFill="1" applyBorder="1" applyProtection="1">
      <protection locked="0"/>
    </xf>
    <xf numFmtId="0" fontId="10" fillId="7" borderId="0" xfId="5" applyFont="1" applyFill="1" applyProtection="1">
      <protection locked="0"/>
    </xf>
    <xf numFmtId="0" fontId="11" fillId="7" borderId="3" xfId="5" applyFont="1" applyFill="1" applyBorder="1" applyAlignment="1">
      <alignment horizontal="center" vertical="center"/>
    </xf>
    <xf numFmtId="0" fontId="11" fillId="7" borderId="0" xfId="5" applyFont="1" applyFill="1"/>
    <xf numFmtId="0" fontId="10" fillId="0" borderId="0" xfId="6" applyFont="1" applyFill="1" applyAlignment="1" applyProtection="1">
      <alignment horizontal="left" vertical="center"/>
    </xf>
    <xf numFmtId="164" fontId="12" fillId="0" borderId="0" xfId="6" applyNumberFormat="1" applyFont="1" applyFill="1" applyAlignment="1" applyProtection="1">
      <alignment vertical="center"/>
    </xf>
  </cellXfs>
  <cellStyles count="420">
    <cellStyle name=" 1" xfId="7"/>
    <cellStyle name=" 1 2" xfId="8"/>
    <cellStyle name=" 1_Stage1" xfId="9"/>
    <cellStyle name="_~5288621" xfId="10"/>
    <cellStyle name="_~9346444" xfId="11"/>
    <cellStyle name="_Model_RAB Мой_PR.PROG.WARM.NOTCOMBI.2012.2.16_v1.4(04.04.11) " xfId="12"/>
    <cellStyle name="_Model_RAB Мой_Книга2_PR.PROG.WARM.NOTCOMBI.2012.2.16_v1.4(04.04.11) " xfId="13"/>
    <cellStyle name="_Model_RAB_MRSK_svod_PR.PROG.WARM.NOTCOMBI.2012.2.16_v1.4(04.04.11) " xfId="14"/>
    <cellStyle name="_Model_RAB_MRSK_svod_Книга2_PR.PROG.WARM.NOTCOMBI.2012.2.16_v1.4(04.04.11) " xfId="15"/>
    <cellStyle name="_Ввод   объектов  в 2006г" xfId="16"/>
    <cellStyle name="_ВО ОП ТЭС-ОТ- 2007" xfId="17"/>
    <cellStyle name="_ВФ ОАО ТЭС-ОТ- 2009" xfId="18"/>
    <cellStyle name="_Договор аренды ЯЭ с разбивкой" xfId="19"/>
    <cellStyle name="_МОДЕЛЬ_1 (2)_PR.PROG.WARM.NOTCOMBI.2012.2.16_v1.4(04.04.11) " xfId="20"/>
    <cellStyle name="_МОДЕЛЬ_1 (2)_Книга2_PR.PROG.WARM.NOTCOMBI.2012.2.16_v1.4(04.04.11) " xfId="21"/>
    <cellStyle name="_ОВИЗ на  2007г. ЦСиП для тарифа" xfId="22"/>
    <cellStyle name="_ОТ ИД 2009" xfId="23"/>
    <cellStyle name="_План затрат ЦЭСиЭР" xfId="24"/>
    <cellStyle name="_План затрат ЦЭСиЭР на  РЭН на 2007г. по УГЭ (приказ 561)от 25.09.06.06" xfId="25"/>
    <cellStyle name="_План затрат ЦЭСиЭР на  РЭН на 2007г. по УИТ (приказ 561)от 06.10.06" xfId="26"/>
    <cellStyle name="_План РЭН на 2007г.по РМУ  вариант1 18.09.2006 с изменениями26.09" xfId="27"/>
    <cellStyle name="_пр 5 тариф RAB_PR.PROG.WARM.NOTCOMBI.2012.2.16_v1.4(04.04.11) " xfId="28"/>
    <cellStyle name="_пр 5 тариф RAB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Расчет мощности" xfId="34"/>
    <cellStyle name="_Расчет тарифа 2006г -от 18.11.2005г(2)" xfId="35"/>
    <cellStyle name="_Расчет тарифа на электр. СН 2006г -от 18.11.2005г." xfId="36"/>
    <cellStyle name="_Себестоимость эл.энергии сторонним за 1 кв. 2006г." xfId="37"/>
    <cellStyle name="_Списание 2007 года" xfId="38"/>
    <cellStyle name="_Тепло Объем ремонт ввод ОФ ГБ 2006 ЭЦ-2" xfId="39"/>
    <cellStyle name="_Тепло Объемы для расчета ГБ 2006 ЭЦ-2" xfId="40"/>
    <cellStyle name="_Тепло ПН утвержд на 2006  г. " xfId="41"/>
    <cellStyle name="_экон.форм-т ВО 1 с разбивкой" xfId="42"/>
    <cellStyle name="”€ќђќ‘ћ‚›‰" xfId="43"/>
    <cellStyle name="”€љ‘€ђћ‚ђќќ›‰" xfId="44"/>
    <cellStyle name="”ќђќ‘ћ‚›‰" xfId="45"/>
    <cellStyle name="”љ‘ђћ‚ђќќ›‰" xfId="46"/>
    <cellStyle name="„…ќ…†ќ›‰" xfId="47"/>
    <cellStyle name="€’ћѓћ‚›‰" xfId="48"/>
    <cellStyle name="‡ђѓћ‹ћ‚ћљ1" xfId="49"/>
    <cellStyle name="‡ђѓћ‹ћ‚ћљ2" xfId="50"/>
    <cellStyle name="’ћѓћ‚›‰" xfId="51"/>
    <cellStyle name="20% - Accent1" xfId="52"/>
    <cellStyle name="20% - Accent1 2" xfId="53"/>
    <cellStyle name="20% - Accent2" xfId="54"/>
    <cellStyle name="20% - Accent2 2" xfId="55"/>
    <cellStyle name="20% - Accent3" xfId="56"/>
    <cellStyle name="20% - Accent3 2" xfId="57"/>
    <cellStyle name="20% - Accent4" xfId="58"/>
    <cellStyle name="20% - Accent4 2" xfId="59"/>
    <cellStyle name="20% - Accent5" xfId="60"/>
    <cellStyle name="20% - Accent5 2" xfId="61"/>
    <cellStyle name="20% - Accent6" xfId="62"/>
    <cellStyle name="20% - Accent6 2" xfId="63"/>
    <cellStyle name="20% - Акцент1 2" xfId="64"/>
    <cellStyle name="20% - Акцент1 2 2" xfId="65"/>
    <cellStyle name="20% - Акцент2 2" xfId="66"/>
    <cellStyle name="20% - Акцент2 2 2" xfId="67"/>
    <cellStyle name="20% - Акцент3 2" xfId="68"/>
    <cellStyle name="20% - Акцент3 2 2" xfId="69"/>
    <cellStyle name="20% - Акцент4 2" xfId="70"/>
    <cellStyle name="20% - Акцент4 2 2" xfId="71"/>
    <cellStyle name="20% - Акцент5 2" xfId="72"/>
    <cellStyle name="20% - Акцент5 2 2" xfId="73"/>
    <cellStyle name="20% - Акцент6 2" xfId="74"/>
    <cellStyle name="20% - Акцент6 2 2" xfId="75"/>
    <cellStyle name="40% - Accent1" xfId="76"/>
    <cellStyle name="40% - Accent1 2" xfId="77"/>
    <cellStyle name="40% - Accent2" xfId="78"/>
    <cellStyle name="40% - Accent2 2" xfId="79"/>
    <cellStyle name="40% - Accent3" xfId="80"/>
    <cellStyle name="40% - Accent3 2" xfId="81"/>
    <cellStyle name="40% - Accent4" xfId="82"/>
    <cellStyle name="40% - Accent4 2" xfId="83"/>
    <cellStyle name="40% - Accent5" xfId="84"/>
    <cellStyle name="40% - Accent5 2" xfId="85"/>
    <cellStyle name="40% - Accent6" xfId="86"/>
    <cellStyle name="40% - Accent6 2" xfId="87"/>
    <cellStyle name="40% - Акцент1 2" xfId="88"/>
    <cellStyle name="40% - Акцент1 2 2" xfId="89"/>
    <cellStyle name="40% - Акцент2 2" xfId="90"/>
    <cellStyle name="40% - Акцент2 2 2" xfId="91"/>
    <cellStyle name="40% - Акцент3 2" xfId="92"/>
    <cellStyle name="40% - Акцент3 2 2" xfId="93"/>
    <cellStyle name="40% - Акцент4 2" xfId="94"/>
    <cellStyle name="40% - Акцент4 2 2" xfId="95"/>
    <cellStyle name="40% - Акцент5 2" xfId="96"/>
    <cellStyle name="40% - Акцент5 2 2" xfId="97"/>
    <cellStyle name="40% - Акцент6 2" xfId="98"/>
    <cellStyle name="40% - Акцент6 2 2" xfId="99"/>
    <cellStyle name="60% - Accent1" xfId="100"/>
    <cellStyle name="60% - Accent2" xfId="101"/>
    <cellStyle name="60% - Accent3" xfId="102"/>
    <cellStyle name="60% - Accent4" xfId="103"/>
    <cellStyle name="60% - Accent5" xfId="104"/>
    <cellStyle name="60% - Accent6" xfId="105"/>
    <cellStyle name="60% - Акцент1 2" xfId="106"/>
    <cellStyle name="60% - Акцент2 2" xfId="107"/>
    <cellStyle name="60% - Акцент3 2" xfId="108"/>
    <cellStyle name="60% - Акцент4 2" xfId="109"/>
    <cellStyle name="60% - Акцент5 2" xfId="110"/>
    <cellStyle name="60% - Акцент6 2" xfId="111"/>
    <cellStyle name="Accent1" xfId="112"/>
    <cellStyle name="Accent2" xfId="113"/>
    <cellStyle name="Accent3" xfId="114"/>
    <cellStyle name="Accent4" xfId="115"/>
    <cellStyle name="Accent5" xfId="116"/>
    <cellStyle name="Accent6" xfId="117"/>
    <cellStyle name="Bad" xfId="118"/>
    <cellStyle name="Calculation" xfId="119"/>
    <cellStyle name="Cells 2" xfId="120"/>
    <cellStyle name="Check Cell" xfId="121"/>
    <cellStyle name="Comma [0]_irl tel sep5" xfId="122"/>
    <cellStyle name="Comma_irl tel sep5" xfId="123"/>
    <cellStyle name="Comma0" xfId="124"/>
    <cellStyle name="Currency [0]" xfId="125"/>
    <cellStyle name="Currency [0] 2" xfId="126"/>
    <cellStyle name="Currency [0] 2 2" xfId="127"/>
    <cellStyle name="Currency [0] 2 3" xfId="128"/>
    <cellStyle name="Currency [0] 2 4" xfId="129"/>
    <cellStyle name="Currency [0] 2 5" xfId="130"/>
    <cellStyle name="Currency [0] 2 6" xfId="131"/>
    <cellStyle name="Currency [0] 2 7" xfId="132"/>
    <cellStyle name="Currency [0] 2 8" xfId="133"/>
    <cellStyle name="Currency [0] 3" xfId="134"/>
    <cellStyle name="Currency [0] 3 2" xfId="135"/>
    <cellStyle name="Currency [0] 3 3" xfId="136"/>
    <cellStyle name="Currency [0] 3 4" xfId="137"/>
    <cellStyle name="Currency [0] 3 5" xfId="138"/>
    <cellStyle name="Currency [0] 3 6" xfId="139"/>
    <cellStyle name="Currency [0] 3 7" xfId="140"/>
    <cellStyle name="Currency [0] 3 8" xfId="141"/>
    <cellStyle name="Currency [0] 4" xfId="142"/>
    <cellStyle name="Currency [0] 4 2" xfId="143"/>
    <cellStyle name="Currency [0] 4 3" xfId="144"/>
    <cellStyle name="Currency [0] 4 4" xfId="145"/>
    <cellStyle name="Currency [0] 4 5" xfId="146"/>
    <cellStyle name="Currency [0] 4 6" xfId="147"/>
    <cellStyle name="Currency [0] 4 7" xfId="148"/>
    <cellStyle name="Currency [0] 4 8" xfId="149"/>
    <cellStyle name="Currency [0] 5" xfId="150"/>
    <cellStyle name="Currency [0] 5 2" xfId="151"/>
    <cellStyle name="Currency [0] 5 3" xfId="152"/>
    <cellStyle name="Currency [0] 5 4" xfId="153"/>
    <cellStyle name="Currency [0] 5 5" xfId="154"/>
    <cellStyle name="Currency [0] 5 6" xfId="155"/>
    <cellStyle name="Currency [0] 5 7" xfId="156"/>
    <cellStyle name="Currency [0] 5 8" xfId="157"/>
    <cellStyle name="Currency_irl tel sep5" xfId="158"/>
    <cellStyle name="Currency0" xfId="159"/>
    <cellStyle name="Currency2" xfId="160"/>
    <cellStyle name="Date" xfId="161"/>
    <cellStyle name="Euro" xfId="162"/>
    <cellStyle name="Explanatory Text" xfId="163"/>
    <cellStyle name="F2" xfId="164"/>
    <cellStyle name="F3" xfId="165"/>
    <cellStyle name="F4" xfId="166"/>
    <cellStyle name="F5" xfId="167"/>
    <cellStyle name="F6" xfId="168"/>
    <cellStyle name="F7" xfId="169"/>
    <cellStyle name="F8" xfId="170"/>
    <cellStyle name="Fixed" xfId="171"/>
    <cellStyle name="Followed Hyperlink" xfId="172"/>
    <cellStyle name="Good" xfId="173"/>
    <cellStyle name="Header 3" xfId="174"/>
    <cellStyle name="Heading 1" xfId="175"/>
    <cellStyle name="Heading 2" xfId="176"/>
    <cellStyle name="Heading 3" xfId="177"/>
    <cellStyle name="Heading 4" xfId="178"/>
    <cellStyle name="Hyperlink" xfId="179"/>
    <cellStyle name="Input" xfId="180"/>
    <cellStyle name="Linked Cell" xfId="181"/>
    <cellStyle name="Neutral" xfId="182"/>
    <cellStyle name="normal" xfId="183"/>
    <cellStyle name="Normal 2" xfId="184"/>
    <cellStyle name="normal 3" xfId="185"/>
    <cellStyle name="normal 4" xfId="186"/>
    <cellStyle name="normal 5" xfId="187"/>
    <cellStyle name="normal 6" xfId="188"/>
    <cellStyle name="normal 7" xfId="189"/>
    <cellStyle name="normal 8" xfId="190"/>
    <cellStyle name="normal 9" xfId="191"/>
    <cellStyle name="Normal_ASUS" xfId="192"/>
    <cellStyle name="Normal1" xfId="193"/>
    <cellStyle name="Normal2" xfId="194"/>
    <cellStyle name="normбlnм_laroux" xfId="195"/>
    <cellStyle name="Note" xfId="196"/>
    <cellStyle name="Note 2" xfId="197"/>
    <cellStyle name="Output" xfId="198"/>
    <cellStyle name="Percent1" xfId="199"/>
    <cellStyle name="Price_Body" xfId="200"/>
    <cellStyle name="Style 1" xfId="201"/>
    <cellStyle name="Title" xfId="202"/>
    <cellStyle name="Title 4" xfId="203"/>
    <cellStyle name="Total" xfId="204"/>
    <cellStyle name="Warning Text" xfId="205"/>
    <cellStyle name="Акцент1 2" xfId="206"/>
    <cellStyle name="Акцент2 2" xfId="207"/>
    <cellStyle name="Акцент3 2" xfId="208"/>
    <cellStyle name="Акцент4 2" xfId="209"/>
    <cellStyle name="Акцент5 2" xfId="210"/>
    <cellStyle name="Акцент6 2" xfId="211"/>
    <cellStyle name="Беззащитный" xfId="212"/>
    <cellStyle name="Ввод  2" xfId="213"/>
    <cellStyle name="Вывод 2" xfId="214"/>
    <cellStyle name="Вычисление 2" xfId="215"/>
    <cellStyle name="Гиперссылка 2 2" xfId="216"/>
    <cellStyle name="Гиперссылка 2 2 2" xfId="217"/>
    <cellStyle name="Гиперссылка 4" xfId="218"/>
    <cellStyle name="Гиперссылка 4 6" xfId="219"/>
    <cellStyle name="Гиперссылка 5" xfId="220"/>
    <cellStyle name="ДАТА" xfId="221"/>
    <cellStyle name="ДАТА 2" xfId="222"/>
    <cellStyle name="ДАТА 3" xfId="223"/>
    <cellStyle name="ДАТА 4" xfId="224"/>
    <cellStyle name="ДАТА 5" xfId="225"/>
    <cellStyle name="ДАТА 6" xfId="226"/>
    <cellStyle name="ДАТА 7" xfId="227"/>
    <cellStyle name="ДАТА 8" xfId="228"/>
    <cellStyle name="два_знака" xfId="229"/>
    <cellStyle name="Двойной клик" xfId="230"/>
    <cellStyle name="Заголовок" xfId="231"/>
    <cellStyle name="Заголовок 1 2" xfId="232"/>
    <cellStyle name="Заголовок 2 2" xfId="233"/>
    <cellStyle name="Заголовок 3 2" xfId="234"/>
    <cellStyle name="Заголовок 4 2" xfId="235"/>
    <cellStyle name="ЗАГОЛОВОК1" xfId="236"/>
    <cellStyle name="ЗАГОЛОВОК2" xfId="237"/>
    <cellStyle name="ЗаголовокСтолбца" xfId="238"/>
    <cellStyle name="Защитный" xfId="239"/>
    <cellStyle name="Значение" xfId="240"/>
    <cellStyle name="Итог 2" xfId="241"/>
    <cellStyle name="ИТОГОВЫЙ" xfId="242"/>
    <cellStyle name="ИТОГОВЫЙ 2" xfId="243"/>
    <cellStyle name="ИТОГОВЫЙ 3" xfId="244"/>
    <cellStyle name="ИТОГОВЫЙ 4" xfId="245"/>
    <cellStyle name="ИТОГОВЫЙ 5" xfId="246"/>
    <cellStyle name="ИТОГОВЫЙ 6" xfId="247"/>
    <cellStyle name="ИТОГОВЫЙ 7" xfId="248"/>
    <cellStyle name="ИТОГОВЫЙ 8" xfId="249"/>
    <cellStyle name="Контрольная ячейка 2" xfId="250"/>
    <cellStyle name="Мой заголовок" xfId="251"/>
    <cellStyle name="Мой заголовок листа" xfId="252"/>
    <cellStyle name="Мой заголовок_Тариф 2012 (21.03.2011)" xfId="253"/>
    <cellStyle name="Мои наименования показателей" xfId="254"/>
    <cellStyle name="Мои наименования показателей 2" xfId="255"/>
    <cellStyle name="Мои наименования показателей 2 2" xfId="256"/>
    <cellStyle name="Мои наименования показателей 2 3" xfId="257"/>
    <cellStyle name="Мои наименования показателей 2 4" xfId="258"/>
    <cellStyle name="Мои наименования показателей 2 5" xfId="259"/>
    <cellStyle name="Мои наименования показателей 2 6" xfId="260"/>
    <cellStyle name="Мои наименования показателей 2 7" xfId="261"/>
    <cellStyle name="Мои наименования показателей 2 8" xfId="262"/>
    <cellStyle name="Мои наименования показателей 3" xfId="263"/>
    <cellStyle name="Мои наименования показателей 3 2" xfId="264"/>
    <cellStyle name="Мои наименования показателей 3 3" xfId="265"/>
    <cellStyle name="Мои наименования показателей 3 4" xfId="266"/>
    <cellStyle name="Мои наименования показателей 3 5" xfId="267"/>
    <cellStyle name="Мои наименования показателей 3 6" xfId="268"/>
    <cellStyle name="Мои наименования показателей 3 7" xfId="269"/>
    <cellStyle name="Мои наименования показателей 3 8" xfId="270"/>
    <cellStyle name="Мои наименования показателей 4" xfId="271"/>
    <cellStyle name="Мои наименования показателей 4 2" xfId="272"/>
    <cellStyle name="Мои наименования показателей 4 3" xfId="273"/>
    <cellStyle name="Мои наименования показателей 4 4" xfId="274"/>
    <cellStyle name="Мои наименования показателей 4 5" xfId="275"/>
    <cellStyle name="Мои наименования показателей 4 6" xfId="276"/>
    <cellStyle name="Мои наименования показателей 4 7" xfId="277"/>
    <cellStyle name="Мои наименования показателей 4 8" xfId="278"/>
    <cellStyle name="Мои наименования показателей 5" xfId="279"/>
    <cellStyle name="Мои наименования показателей 5 2" xfId="280"/>
    <cellStyle name="Мои наименования показателей 5 3" xfId="281"/>
    <cellStyle name="Мои наименования показателей 5 4" xfId="282"/>
    <cellStyle name="Мои наименования показателей 5 5" xfId="283"/>
    <cellStyle name="Мои наименования показателей 5 6" xfId="284"/>
    <cellStyle name="Мои наименования показателей 5 7" xfId="285"/>
    <cellStyle name="Мои наименования показателей 5 8" xfId="286"/>
    <cellStyle name="Мои наименования показателей_BALANCE.TBO.1.71" xfId="287"/>
    <cellStyle name="назв фил" xfId="288"/>
    <cellStyle name="Название 2" xfId="289"/>
    <cellStyle name="Нейтральный 2" xfId="290"/>
    <cellStyle name="Обычный" xfId="0" builtinId="0"/>
    <cellStyle name="Обычный 10" xfId="291"/>
    <cellStyle name="Обычный 11" xfId="292"/>
    <cellStyle name="Обычный 12" xfId="293"/>
    <cellStyle name="Обычный 12 2" xfId="294"/>
    <cellStyle name="Обычный 12 2 2" xfId="295"/>
    <cellStyle name="Обычный 12 3 2" xfId="296"/>
    <cellStyle name="Обычный 13" xfId="297"/>
    <cellStyle name="Обычный 14" xfId="298"/>
    <cellStyle name="Обычный 15" xfId="299"/>
    <cellStyle name="Обычный 2" xfId="300"/>
    <cellStyle name="Обычный 2 14" xfId="301"/>
    <cellStyle name="Обычный 2 2" xfId="302"/>
    <cellStyle name="Обычный 2 2 2" xfId="5"/>
    <cellStyle name="Обычный 2 3" xfId="303"/>
    <cellStyle name="Обычный 2 3 2" xfId="304"/>
    <cellStyle name="Обычный 2 4" xfId="305"/>
    <cellStyle name="Обычный 2 5" xfId="306"/>
    <cellStyle name="Обычный 3" xfId="6"/>
    <cellStyle name="Обычный 3 2" xfId="307"/>
    <cellStyle name="Обычный 3 2 2" xfId="308"/>
    <cellStyle name="Обычный 3 3" xfId="309"/>
    <cellStyle name="Обычный 3 3 2" xfId="310"/>
    <cellStyle name="Обычный 3 4" xfId="311"/>
    <cellStyle name="Обычный 3 5" xfId="312"/>
    <cellStyle name="Обычный 3 6" xfId="313"/>
    <cellStyle name="Обычный 4" xfId="314"/>
    <cellStyle name="Обычный 4 2" xfId="315"/>
    <cellStyle name="Обычный 4 3" xfId="316"/>
    <cellStyle name="Обычный 4_test_расчет тепловой энергии - для разработки 30 03 11" xfId="317"/>
    <cellStyle name="Обычный 5" xfId="318"/>
    <cellStyle name="Обычный 5 2" xfId="319"/>
    <cellStyle name="Обычный 6" xfId="320"/>
    <cellStyle name="Обычный 7" xfId="321"/>
    <cellStyle name="Обычный 7 2" xfId="322"/>
    <cellStyle name="Обычный 8" xfId="323"/>
    <cellStyle name="Обычный 8 2" xfId="324"/>
    <cellStyle name="Обычный 9" xfId="325"/>
    <cellStyle name="Обычный_FORM3.1" xfId="4"/>
    <cellStyle name="Обычный_methodics230802-pril1-3" xfId="1"/>
    <cellStyle name="Обычный_Книга1" xfId="2"/>
    <cellStyle name="Обычный_Образец шаблона Сетевые организации" xfId="3"/>
    <cellStyle name="один_знак" xfId="326"/>
    <cellStyle name="Плохой 2" xfId="327"/>
    <cellStyle name="Поле ввода" xfId="328"/>
    <cellStyle name="Пояснение 2" xfId="329"/>
    <cellStyle name="Примечание 2" xfId="330"/>
    <cellStyle name="Примечание 2 2" xfId="331"/>
    <cellStyle name="Примечание 2 3" xfId="332"/>
    <cellStyle name="Примечание 2 4" xfId="333"/>
    <cellStyle name="Примечание 2 5" xfId="334"/>
    <cellStyle name="Примечание 2 6" xfId="335"/>
    <cellStyle name="Примечание 2 7" xfId="336"/>
    <cellStyle name="Примечание 2 8" xfId="337"/>
    <cellStyle name="Примечание 3" xfId="338"/>
    <cellStyle name="Примечание 3 2" xfId="339"/>
    <cellStyle name="Примечание 3 3" xfId="340"/>
    <cellStyle name="Примечание 3 4" xfId="341"/>
    <cellStyle name="Примечание 3 5" xfId="342"/>
    <cellStyle name="Примечание 3 6" xfId="343"/>
    <cellStyle name="Примечание 3 7" xfId="344"/>
    <cellStyle name="Примечание 3 8" xfId="345"/>
    <cellStyle name="Примечание 4" xfId="346"/>
    <cellStyle name="Примечание 4 2" xfId="347"/>
    <cellStyle name="Примечание 4 3" xfId="348"/>
    <cellStyle name="Примечание 4 4" xfId="349"/>
    <cellStyle name="Примечание 4 5" xfId="350"/>
    <cellStyle name="Примечание 4 6" xfId="351"/>
    <cellStyle name="Примечание 4 7" xfId="352"/>
    <cellStyle name="Примечание 4 8" xfId="353"/>
    <cellStyle name="Примечание 5" xfId="354"/>
    <cellStyle name="Примечание 5 2" xfId="355"/>
    <cellStyle name="Примечание 5 3" xfId="356"/>
    <cellStyle name="Примечание 5 4" xfId="357"/>
    <cellStyle name="Примечание 5 5" xfId="358"/>
    <cellStyle name="Примечание 5 6" xfId="359"/>
    <cellStyle name="Примечание 5 7" xfId="360"/>
    <cellStyle name="Примечание 5 8" xfId="361"/>
    <cellStyle name="Примечание 6" xfId="362"/>
    <cellStyle name="Примечание 6 2" xfId="363"/>
    <cellStyle name="Процент_11п" xfId="364"/>
    <cellStyle name="Процентный 2" xfId="365"/>
    <cellStyle name="Процентный 3" xfId="366"/>
    <cellStyle name="Процентный 4" xfId="367"/>
    <cellStyle name="Процентный 5" xfId="368"/>
    <cellStyle name="Процентный 6" xfId="369"/>
    <cellStyle name="Процентный 7" xfId="370"/>
    <cellStyle name="Связанная ячейка 2" xfId="371"/>
    <cellStyle name="Стиль 1" xfId="372"/>
    <cellStyle name="ТЕКСТ" xfId="373"/>
    <cellStyle name="ТЕКСТ 2" xfId="374"/>
    <cellStyle name="ТЕКСТ 3" xfId="375"/>
    <cellStyle name="ТЕКСТ 4" xfId="376"/>
    <cellStyle name="ТЕКСТ 5" xfId="377"/>
    <cellStyle name="ТЕКСТ 6" xfId="378"/>
    <cellStyle name="ТЕКСТ 7" xfId="379"/>
    <cellStyle name="ТЕКСТ 8" xfId="380"/>
    <cellStyle name="Текст предупреждения 2" xfId="381"/>
    <cellStyle name="Текстовый" xfId="382"/>
    <cellStyle name="Текстовый 2" xfId="383"/>
    <cellStyle name="Текстовый 3" xfId="384"/>
    <cellStyle name="Текстовый 4" xfId="385"/>
    <cellStyle name="Текстовый 5" xfId="386"/>
    <cellStyle name="Текстовый 6" xfId="387"/>
    <cellStyle name="Текстовый 7" xfId="388"/>
    <cellStyle name="Текстовый 8" xfId="389"/>
    <cellStyle name="Текстовый_46EE(v6.1.1)" xfId="390"/>
    <cellStyle name="три_знака" xfId="391"/>
    <cellStyle name="Тысячи [0]_12п" xfId="392"/>
    <cellStyle name="Тысячи_11п" xfId="393"/>
    <cellStyle name="ФИКСИРОВАННЫЙ" xfId="394"/>
    <cellStyle name="ФИКСИРОВАННЫЙ 2" xfId="395"/>
    <cellStyle name="ФИКСИРОВАННЫЙ 3" xfId="396"/>
    <cellStyle name="ФИКСИРОВАННЫЙ 4" xfId="397"/>
    <cellStyle name="ФИКСИРОВАННЫЙ 5" xfId="398"/>
    <cellStyle name="ФИКСИРОВАННЫЙ 6" xfId="399"/>
    <cellStyle name="ФИКСИРОВАННЫЙ 7" xfId="400"/>
    <cellStyle name="ФИКСИРОВАННЫЙ 8" xfId="401"/>
    <cellStyle name="Финансовый 2" xfId="402"/>
    <cellStyle name="Финансовый 2 2" xfId="403"/>
    <cellStyle name="Финансовый 2 3" xfId="404"/>
    <cellStyle name="Финансовый 3" xfId="405"/>
    <cellStyle name="Финансовый 3 2" xfId="406"/>
    <cellStyle name="Финансовый 3 3" xfId="407"/>
    <cellStyle name="Финансовый 4" xfId="408"/>
    <cellStyle name="Финансовый 5" xfId="409"/>
    <cellStyle name="Финансовый 5 2" xfId="410"/>
    <cellStyle name="Финансовый 6" xfId="411"/>
    <cellStyle name="Финансовый 7" xfId="412"/>
    <cellStyle name="Формула" xfId="413"/>
    <cellStyle name="Формула 2" xfId="414"/>
    <cellStyle name="ФормулаВБ" xfId="415"/>
    <cellStyle name="ФормулаНаКонтроль" xfId="416"/>
    <cellStyle name="Хороший 2" xfId="417"/>
    <cellStyle name="целые" xfId="418"/>
    <cellStyle name="Џђћ–…ќ’ќ›‰" xfId="4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7;&#1074;&#1086;&#1076;&#1085;&#1099;&#1081;%20&#1087;&#1088;&#1086;&#1075;&#1085;&#1086;&#1079;&#1085;&#1099;&#1081;%20&#1073;&#1072;&#1083;&#1072;&#1085;&#1089;/2018/&#1047;&#1072;&#1087;&#1088;&#1086;&#1089;%20&#1087;&#1086;%20&#1057;&#1055;&#1041;%20&#1085;&#1072;%202018/&#1054;&#1090;&#1087;&#1088;&#1072;&#1074;&#1083;&#1077;&#1085;&#1086;%20&#1087;&#1086;%20&#1079;&#1072;&#1087;&#1088;&#1086;&#1089;&#1091;%20&#1074;%20&#1050;&#1058;&#1056;%20(&#1082;%2001.04.2017)/&#1042;&#1077;&#1088;&#1089;&#1080;&#1103;%202/&#1055;&#1088;&#1080;&#1083;&#1086;&#1078;&#1077;&#1085;&#1080;&#1103;%201%201%201-1%206%20&#1082;%20&#1057;&#1055;&#1041;%202018%20%20(&#1052;&#1059;&#1055;%20&#1050;&#1080;&#1088;&#1086;&#1074;&#1089;&#1082;&#1072;&#1103;%20&#1075;&#1086;&#1088;&#1101;&#1083;&#1077;&#1082;&#1090;&#1088;&#1086;&#1089;&#1077;&#1090;&#1100;)%20&#1080;&#1090;&#1086;&#1075;&#1086;&#1074;&#1072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k_server\1%20obschaya%20papka%20ktr\&#1052;&#1086;&#1085;&#1080;&#1090;&#1086;&#1088;&#1080;&#1085;&#1075;&#1080;\&#1058;&#1072;&#1088;&#1080;&#1092;&#1099;%20&#1101;&#1083;&#1077;&#1082;&#1090;&#1088;&#1086;-2011\&#1047;&#1072;&#1087;&#1088;&#1086;&#1089;%20&#1082;%2001.02.2011-&#1069;&#1083;&#1077;&#1082;&#1090;&#1088;&#1086;&#1101;&#1085;&#1077;&#1088;&#1075;&#1080;&#1103;\REP.BLR.2011%20&#1074;&#1077;&#1088;1-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1;&#1072;&#1083;&#1072;&#1085;&#1089;&#1099;%20&#1101;&#1083;&#1077;&#1082;&#1090;&#1088;&#1086;&#1101;&#1085;&#1077;&#1088;&#1075;&#1080;&#1080;\&#1041;&#1072;&#1083;&#1072;&#1085;&#1089;&#1099;%202017\&#1060;&#1086;&#1088;&#1084;&#1099;%203.1%20&#1085;&#1072;%202017%20&#1075;&#1086;&#1076;\1%20&#1050;&#1054;&#1058;&#1045;&#1051;%202017\&#1095;&#1080;&#1089;&#1090;&#1099;&#1081;%20KOTEL.NET.PLAN.7.28(v1.0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relina/Application%20Data/Microsoft/Excel/&#1095;&#1080;&#1089;&#1090;&#1099;&#1081;%20KOTEL.NET.PLAN.7.28(v1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Local%20Settings/Temporary%20Internet%20Files/Content.Outlook/O68QLE11/&#1058;&#1072;&#1073;&#1083;&#1080;&#1094;&#1099;%201%203%201%204%201%205%201%2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lina/AppData/Local/Microsoft/Windows/Temporary%20Internet%20Files/Content.Outlook/UO0P54XM/Users/karelina/Documents/&#1052;&#1054;&#1048;%20&#1044;&#1054;&#1050;&#1059;&#1052;&#1045;&#1053;&#1058;&#1067;%20%20%20&#1050;&#1072;&#1088;&#1077;&#1083;&#1080;&#1085;&#1072;/&#1041;&#1040;&#1051;&#1040;&#1053;&#1057;&#1067;%20&#1089;%202016%20&#1075;/&#1041;&#1072;&#1083;&#1072;&#1085;&#1089;&#1099;%202018/&#1095;&#1080;&#1089;&#1090;&#1099;&#1081;%20KOTEL.NET.PLAN.7.28(v1.0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OREP.INV.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к заполнению"/>
      <sheetName val="Приложение 1 (1.30)"/>
      <sheetName val="Приложение 1.1 (1.4)"/>
      <sheetName val="Приложение 1.2 (1.5)"/>
      <sheetName val="Приложение 1.3 (3.1) "/>
      <sheetName val="Приложение 1.4(1.6)"/>
      <sheetName val="Приложение 1.5"/>
      <sheetName val="Приложение 1.6 (2014 год)"/>
      <sheetName val="Приложение 1.6 (2015 год)"/>
      <sheetName val="Приложение 1.6 (2016 год) "/>
      <sheetName val="Приложение 1.6 (2017 год)  "/>
    </sheetNames>
    <sheetDataSet>
      <sheetData sheetId="0"/>
      <sheetData sheetId="1">
        <row r="3">
          <cell r="A3" t="str">
            <v>Организация: Муниципальное унитарное предприятие города Кировска "Кировская городская электрическая сеть" (МУП "Кировская горэлектросеть")</v>
          </cell>
        </row>
        <row r="265">
          <cell r="D265">
            <v>0</v>
          </cell>
          <cell r="H265">
            <v>0</v>
          </cell>
          <cell r="L265">
            <v>0</v>
          </cell>
          <cell r="P265">
            <v>0</v>
          </cell>
          <cell r="T265">
            <v>0</v>
          </cell>
          <cell r="X265">
            <v>0</v>
          </cell>
        </row>
        <row r="274">
          <cell r="D274">
            <v>0</v>
          </cell>
          <cell r="H274">
            <v>0</v>
          </cell>
          <cell r="L274">
            <v>0</v>
          </cell>
          <cell r="P274">
            <v>0</v>
          </cell>
          <cell r="T274">
            <v>0</v>
          </cell>
          <cell r="X274">
            <v>0</v>
          </cell>
        </row>
        <row r="280">
          <cell r="D280">
            <v>59143.192999999999</v>
          </cell>
          <cell r="H280">
            <v>57486.008999999998</v>
          </cell>
          <cell r="L280">
            <v>58987</v>
          </cell>
          <cell r="P280">
            <v>32372</v>
          </cell>
          <cell r="T280">
            <v>30178</v>
          </cell>
          <cell r="X280">
            <v>62550</v>
          </cell>
        </row>
        <row r="316">
          <cell r="X316">
            <v>0</v>
          </cell>
        </row>
        <row r="364">
          <cell r="D364">
            <v>0</v>
          </cell>
          <cell r="H364">
            <v>0</v>
          </cell>
          <cell r="L364">
            <v>0</v>
          </cell>
          <cell r="P364">
            <v>0</v>
          </cell>
          <cell r="T364">
            <v>0</v>
          </cell>
          <cell r="X364">
            <v>0</v>
          </cell>
        </row>
        <row r="371">
          <cell r="X371">
            <v>0</v>
          </cell>
        </row>
        <row r="372">
          <cell r="X372">
            <v>0</v>
          </cell>
        </row>
        <row r="401">
          <cell r="D401">
            <v>0</v>
          </cell>
          <cell r="H401">
            <v>0</v>
          </cell>
          <cell r="L401">
            <v>0</v>
          </cell>
          <cell r="P401">
            <v>0</v>
          </cell>
          <cell r="T401">
            <v>0</v>
          </cell>
          <cell r="X401">
            <v>0</v>
          </cell>
        </row>
        <row r="488">
          <cell r="X488">
            <v>0</v>
          </cell>
        </row>
        <row r="491">
          <cell r="X491">
            <v>0</v>
          </cell>
        </row>
        <row r="492">
          <cell r="D492">
            <v>59143.192999999999</v>
          </cell>
          <cell r="H492">
            <v>57486.008999999998</v>
          </cell>
          <cell r="L492">
            <v>58987</v>
          </cell>
          <cell r="P492">
            <v>32372</v>
          </cell>
          <cell r="T492">
            <v>30178</v>
          </cell>
          <cell r="X492">
            <v>62550</v>
          </cell>
        </row>
        <row r="498">
          <cell r="D498">
            <v>0</v>
          </cell>
          <cell r="H498">
            <v>0</v>
          </cell>
          <cell r="L498">
            <v>0</v>
          </cell>
          <cell r="P498">
            <v>0</v>
          </cell>
          <cell r="T498">
            <v>0</v>
          </cell>
          <cell r="X498">
            <v>0</v>
          </cell>
        </row>
        <row r="507">
          <cell r="D507">
            <v>0</v>
          </cell>
          <cell r="H507">
            <v>0</v>
          </cell>
          <cell r="L507">
            <v>0</v>
          </cell>
          <cell r="P507">
            <v>0</v>
          </cell>
          <cell r="T507">
            <v>0</v>
          </cell>
          <cell r="X507">
            <v>0</v>
          </cell>
        </row>
        <row r="513">
          <cell r="D513">
            <v>9517.6319999999996</v>
          </cell>
          <cell r="H513">
            <v>8904.01</v>
          </cell>
          <cell r="L513">
            <v>7241</v>
          </cell>
          <cell r="P513">
            <v>4600</v>
          </cell>
          <cell r="T513">
            <v>4300</v>
          </cell>
          <cell r="X513">
            <v>8900</v>
          </cell>
        </row>
        <row r="549">
          <cell r="X549">
            <v>0</v>
          </cell>
        </row>
        <row r="597">
          <cell r="D597">
            <v>0</v>
          </cell>
          <cell r="H597">
            <v>0</v>
          </cell>
          <cell r="L597">
            <v>0</v>
          </cell>
          <cell r="P597">
            <v>0</v>
          </cell>
          <cell r="T597">
            <v>0</v>
          </cell>
          <cell r="X597">
            <v>0</v>
          </cell>
        </row>
        <row r="604">
          <cell r="D604">
            <v>123.211</v>
          </cell>
          <cell r="H604">
            <v>76.094999999999999</v>
          </cell>
          <cell r="L604">
            <v>93.3</v>
          </cell>
          <cell r="P604">
            <v>57.4</v>
          </cell>
          <cell r="T604">
            <v>57.36</v>
          </cell>
          <cell r="X604">
            <v>114.75999999999999</v>
          </cell>
        </row>
        <row r="605">
          <cell r="X605">
            <v>0</v>
          </cell>
        </row>
        <row r="634">
          <cell r="D634">
            <v>0</v>
          </cell>
          <cell r="H634">
            <v>0</v>
          </cell>
          <cell r="L634">
            <v>0</v>
          </cell>
          <cell r="P634">
            <v>0</v>
          </cell>
          <cell r="T634">
            <v>0</v>
          </cell>
          <cell r="X634">
            <v>0</v>
          </cell>
        </row>
        <row r="721">
          <cell r="X721">
            <v>0</v>
          </cell>
        </row>
        <row r="724">
          <cell r="D724">
            <v>9384.2430000000004</v>
          </cell>
          <cell r="H724">
            <v>8804.2260000000006</v>
          </cell>
          <cell r="L724">
            <v>7129.7</v>
          </cell>
          <cell r="P724">
            <v>4530.6000000000004</v>
          </cell>
          <cell r="T724">
            <v>4231.6400000000003</v>
          </cell>
          <cell r="X724">
            <v>8762.2400000000016</v>
          </cell>
        </row>
        <row r="725">
          <cell r="X725">
            <v>0</v>
          </cell>
        </row>
        <row r="730">
          <cell r="D730">
            <v>0</v>
          </cell>
          <cell r="H730">
            <v>0</v>
          </cell>
          <cell r="L730">
            <v>0</v>
          </cell>
          <cell r="P730">
            <v>0</v>
          </cell>
          <cell r="T730">
            <v>0</v>
          </cell>
          <cell r="X730">
            <v>0</v>
          </cell>
        </row>
        <row r="739">
          <cell r="D739">
            <v>0</v>
          </cell>
          <cell r="H739">
            <v>0</v>
          </cell>
          <cell r="L739">
            <v>0</v>
          </cell>
          <cell r="P739">
            <v>0</v>
          </cell>
          <cell r="T739">
            <v>0</v>
          </cell>
          <cell r="X739">
            <v>0</v>
          </cell>
        </row>
        <row r="745">
          <cell r="D745">
            <v>21775.789000000001</v>
          </cell>
          <cell r="H745">
            <v>24332.649000000001</v>
          </cell>
          <cell r="L745">
            <v>18772</v>
          </cell>
          <cell r="P745">
            <v>7228</v>
          </cell>
          <cell r="T745">
            <v>6822</v>
          </cell>
          <cell r="X745">
            <v>14050</v>
          </cell>
        </row>
        <row r="781">
          <cell r="X781">
            <v>0</v>
          </cell>
        </row>
        <row r="829">
          <cell r="D829">
            <v>0</v>
          </cell>
          <cell r="H829">
            <v>0</v>
          </cell>
          <cell r="L829">
            <v>0</v>
          </cell>
          <cell r="P829">
            <v>0</v>
          </cell>
          <cell r="T829">
            <v>0</v>
          </cell>
          <cell r="X829">
            <v>0</v>
          </cell>
        </row>
        <row r="836">
          <cell r="D836">
            <v>3449.538</v>
          </cell>
          <cell r="H836">
            <v>5888.8940000000002</v>
          </cell>
          <cell r="L836">
            <v>3141.7</v>
          </cell>
          <cell r="P836">
            <v>1620</v>
          </cell>
          <cell r="T836">
            <v>1539.4</v>
          </cell>
          <cell r="X836">
            <v>3159.4</v>
          </cell>
        </row>
        <row r="837">
          <cell r="X837">
            <v>0</v>
          </cell>
        </row>
        <row r="866">
          <cell r="D866">
            <v>0</v>
          </cell>
          <cell r="H866">
            <v>0</v>
          </cell>
          <cell r="L866">
            <v>0</v>
          </cell>
          <cell r="P866">
            <v>0</v>
          </cell>
          <cell r="T866">
            <v>0</v>
          </cell>
          <cell r="X866">
            <v>0</v>
          </cell>
        </row>
        <row r="953">
          <cell r="X953">
            <v>0</v>
          </cell>
        </row>
        <row r="956">
          <cell r="D956">
            <v>58112.652999999998</v>
          </cell>
          <cell r="H956">
            <v>55460.377</v>
          </cell>
          <cell r="L956">
            <v>56847</v>
          </cell>
          <cell r="P956">
            <v>29272.6</v>
          </cell>
          <cell r="T956">
            <v>26980.240000000002</v>
          </cell>
          <cell r="X956">
            <v>56252.84</v>
          </cell>
        </row>
        <row r="960">
          <cell r="D960">
            <v>0</v>
          </cell>
          <cell r="H960">
            <v>0</v>
          </cell>
          <cell r="L960">
            <v>0</v>
          </cell>
          <cell r="P960">
            <v>0</v>
          </cell>
          <cell r="T960">
            <v>0</v>
          </cell>
          <cell r="X960">
            <v>0</v>
          </cell>
        </row>
        <row r="970">
          <cell r="X970">
            <v>0</v>
          </cell>
        </row>
        <row r="976">
          <cell r="D976">
            <v>0</v>
          </cell>
          <cell r="H976">
            <v>0</v>
          </cell>
          <cell r="L976">
            <v>0</v>
          </cell>
          <cell r="P976">
            <v>0</v>
          </cell>
          <cell r="T976">
            <v>0</v>
          </cell>
          <cell r="X976">
            <v>0</v>
          </cell>
        </row>
        <row r="1012">
          <cell r="X1012">
            <v>0</v>
          </cell>
        </row>
        <row r="1060">
          <cell r="D1060">
            <v>0</v>
          </cell>
          <cell r="H1060">
            <v>0</v>
          </cell>
          <cell r="L1060">
            <v>0</v>
          </cell>
          <cell r="P1060">
            <v>0</v>
          </cell>
          <cell r="T1060">
            <v>0</v>
          </cell>
          <cell r="X1060">
            <v>0</v>
          </cell>
        </row>
        <row r="1067">
          <cell r="D1067">
            <v>6850.0389999999998</v>
          </cell>
          <cell r="H1067">
            <v>5070.1139999999996</v>
          </cell>
          <cell r="L1067">
            <v>4132.8</v>
          </cell>
          <cell r="P1067">
            <v>2050</v>
          </cell>
          <cell r="T1067">
            <v>2039.6</v>
          </cell>
          <cell r="X1067">
            <v>4089.6</v>
          </cell>
        </row>
        <row r="1068">
          <cell r="X1068">
            <v>0</v>
          </cell>
        </row>
        <row r="1097">
          <cell r="D1097">
            <v>0</v>
          </cell>
          <cell r="H1097">
            <v>0</v>
          </cell>
          <cell r="L1097">
            <v>0</v>
          </cell>
          <cell r="P1097">
            <v>0</v>
          </cell>
          <cell r="T1097">
            <v>0</v>
          </cell>
          <cell r="X1097">
            <v>0</v>
          </cell>
        </row>
        <row r="1184">
          <cell r="X118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Заголовок"/>
      <sheetName val="Справочники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Показатели надежности и кач-ва"/>
      <sheetName val="Расчет индексация"/>
      <sheetName val="Индексы"/>
    </sheetNames>
    <sheetDataSet>
      <sheetData sheetId="0"/>
      <sheetData sheetId="1"/>
      <sheetData sheetId="2"/>
      <sheetData sheetId="3"/>
      <sheetData sheetId="4"/>
      <sheetData sheetId="5" refreshError="1">
        <row r="11">
          <cell r="B11" t="str">
            <v>2011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Форма 3.1"/>
      <sheetName val="П1.30"/>
      <sheetName val="П1.4"/>
      <sheetName val="П1.5"/>
      <sheetName val="Прямые договоры с потребителями"/>
      <sheetName val="Договоры взаиморасчёта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>
        <row r="10">
          <cell r="F10" t="str">
            <v>Дальневосточная дирекция по энергообеспечению – СП Трансэнерго - филиала ОАО "РЖД"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E2" t="str">
            <v>да</v>
          </cell>
        </row>
        <row r="3">
          <cell r="E3" t="str">
            <v>нет</v>
          </cell>
        </row>
        <row r="15">
          <cell r="G15" t="str">
            <v>Сальдо-переток из отчитывающейся организации контрагенту</v>
          </cell>
        </row>
        <row r="16">
          <cell r="G16" t="str">
            <v>Сальдо-переток от контрагента в отчитывающуюся организацию</v>
          </cell>
        </row>
        <row r="17">
          <cell r="G17" t="str">
            <v>Сальдо-переток от сети контрангента конечным потребителям (общий объём, оплачиваемый сбытовыми компаниями за конечных потребителей)</v>
          </cell>
        </row>
        <row r="18">
          <cell r="G18" t="str">
            <v>Сальдо-переток от сети отчитывающейся организации конечным потребителям (общий объем, оплачиваемый сбытовыми компаниями за конечных потребителей)</v>
          </cell>
        </row>
      </sheetData>
      <sheetData sheetId="11">
        <row r="33">
          <cell r="A33" t="str">
            <v>Дальневосточная дирекция по энергообеспечению – СП Трансэнерго - филиала ОАО "РЖД"</v>
          </cell>
          <cell r="AN33" t="str">
            <v>Общество с ограниченной ответственностью "Свет"</v>
          </cell>
        </row>
        <row r="34">
          <cell r="A34" t="str">
            <v>ЗАО "Энергетик"</v>
          </cell>
          <cell r="AN34" t="str">
            <v>ООО "Сервис Транспорт"</v>
          </cell>
        </row>
        <row r="35">
          <cell r="A35" t="str">
            <v>МУ "Тайга"</v>
          </cell>
          <cell r="AN35" t="str">
            <v>ООО "Энергокомфорт" Амур</v>
          </cell>
        </row>
        <row r="36">
          <cell r="A36" t="str">
            <v>МУП "Горэлектротеплосеть" г.Тында</v>
          </cell>
          <cell r="AN36" t="str">
            <v>Оптовый рынок</v>
          </cell>
        </row>
        <row r="37">
          <cell r="A37" t="str">
            <v>МУП "Теплоэнергосервис" с.Ромны</v>
          </cell>
          <cell r="AN37" t="str">
            <v>филиал ОАО "ДЭК" "Амурэнергосбыт"</v>
          </cell>
        </row>
        <row r="38">
          <cell r="A38" t="str">
            <v>МУП "Электросети" ЗАТО Углегорск</v>
          </cell>
        </row>
        <row r="39">
          <cell r="A39" t="str">
            <v>МУП "Электротеплосеть г. Белогорска"</v>
          </cell>
        </row>
        <row r="40">
          <cell r="A40" t="str">
            <v>МУП "Энергоресурс"</v>
          </cell>
        </row>
        <row r="41">
          <cell r="A41" t="str">
            <v>ОАО " Амурские коммунальные системы"</v>
          </cell>
        </row>
        <row r="42">
          <cell r="A42" t="str">
            <v>ОАО "28 электрическая сеть"</v>
          </cell>
        </row>
        <row r="43">
          <cell r="A43" t="str">
            <v>ОАО "Амурагропромэнерго"</v>
          </cell>
        </row>
        <row r="44">
          <cell r="A44" t="str">
            <v>ОАО "Дальневосточная распределительная сетевая компания"</v>
          </cell>
        </row>
        <row r="45">
          <cell r="A45" t="str">
            <v>ОАО "Облкоммунсервис"</v>
          </cell>
        </row>
        <row r="46">
          <cell r="A46" t="str">
            <v>ОАО "Прииск Соловьевский"</v>
          </cell>
        </row>
        <row r="47">
          <cell r="A47" t="str">
            <v>ОАО "Российские железные дороги"</v>
          </cell>
        </row>
        <row r="48">
          <cell r="A48" t="str">
            <v>Общество с ограниченной ответственностью "Свет"</v>
          </cell>
        </row>
        <row r="49">
          <cell r="A49" t="str">
            <v>ООО " Энергетик"</v>
          </cell>
        </row>
        <row r="50">
          <cell r="A50" t="str">
            <v>ООО "Комбинат Восточный плюс"</v>
          </cell>
        </row>
        <row r="51">
          <cell r="A51" t="str">
            <v>ООО "Районные электрические сети"</v>
          </cell>
        </row>
        <row r="52">
          <cell r="A52" t="str">
            <v>ООО "Сервис Транспорт"</v>
          </cell>
        </row>
        <row r="53">
          <cell r="A53" t="str">
            <v>ООО "Трансэнерго"</v>
          </cell>
        </row>
      </sheetData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Форма 3.1"/>
      <sheetName val="П1.30"/>
      <sheetName val="П1.4"/>
      <sheetName val="П1.5"/>
      <sheetName val="Прямые договоры с потребителями"/>
      <sheetName val="Договоры взаиморасчёта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10">
          <cell r="F10" t="str">
            <v>Дальневосточная дирекция по энергообеспечению – СП Трансэнерго - филиала ОАО "РЖД"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3"/>
      <sheetName val="3 сторонние"/>
      <sheetName val="4"/>
      <sheetName val="4 сторонние"/>
      <sheetName val="5"/>
      <sheetName val="5 сторонние"/>
      <sheetName val="П1.6"/>
      <sheetName val="1.30 год"/>
      <sheetName val="1.30 полугодия"/>
      <sheetName val="P2.1"/>
      <sheetName val="P2.2"/>
      <sheetName val="TEHSHEET"/>
    </sheetNames>
    <sheetDataSet>
      <sheetData sheetId="0"/>
      <sheetData sheetId="1">
        <row r="15">
          <cell r="B15">
            <v>2007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Форма 3.1"/>
      <sheetName val="П1.30"/>
      <sheetName val="П1.4"/>
      <sheetName val="П1.5"/>
      <sheetName val="Прямые договоры с потребителями"/>
      <sheetName val="Договоры взаиморасчёта"/>
      <sheetName val="Проверка"/>
      <sheetName val="modProv"/>
      <sheetName val="TEHSHEET"/>
      <sheetName val="REESTR_ORG"/>
      <sheetName val="REESTR"/>
      <sheetName val="tech"/>
    </sheetNames>
    <sheetDataSet>
      <sheetData sheetId="0">
        <row r="2">
          <cell r="O2" t="str">
            <v>Версия 1.0</v>
          </cell>
        </row>
      </sheetData>
      <sheetData sheetId="1">
        <row r="6">
          <cell r="F6" t="str">
            <v>Амурская область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">
          <cell r="C2">
            <v>2008</v>
          </cell>
        </row>
        <row r="3">
          <cell r="C3">
            <v>2009</v>
          </cell>
        </row>
        <row r="4">
          <cell r="C4">
            <v>2010</v>
          </cell>
        </row>
        <row r="5">
          <cell r="C5">
            <v>2011</v>
          </cell>
        </row>
        <row r="6">
          <cell r="C6">
            <v>2012</v>
          </cell>
        </row>
        <row r="7">
          <cell r="C7">
            <v>2013</v>
          </cell>
        </row>
        <row r="8">
          <cell r="C8">
            <v>2014</v>
          </cell>
        </row>
        <row r="9">
          <cell r="C9">
            <v>2015</v>
          </cell>
        </row>
        <row r="10">
          <cell r="C10">
            <v>2016</v>
          </cell>
        </row>
        <row r="11">
          <cell r="C11">
            <v>2017</v>
          </cell>
        </row>
        <row r="12">
          <cell r="C12">
            <v>2018</v>
          </cell>
        </row>
        <row r="13">
          <cell r="C13">
            <v>2019</v>
          </cell>
        </row>
        <row r="23">
          <cell r="G23" t="str">
            <v>Конечный потребитель №1</v>
          </cell>
        </row>
        <row r="24">
          <cell r="G24" t="str">
            <v>Конечный потребитель №2</v>
          </cell>
        </row>
        <row r="25">
          <cell r="G25" t="str">
            <v>Конечный потребитель №3</v>
          </cell>
        </row>
        <row r="26">
          <cell r="G26" t="str">
            <v>Конечный потребитель №4</v>
          </cell>
        </row>
        <row r="27">
          <cell r="G27" t="str">
            <v>Конечный потребитель №5</v>
          </cell>
        </row>
        <row r="28">
          <cell r="G28" t="str">
            <v>Конечный потребитель №6</v>
          </cell>
        </row>
        <row r="29">
          <cell r="G29" t="str">
            <v>Конечный потребитель №7</v>
          </cell>
        </row>
        <row r="30">
          <cell r="G30" t="str">
            <v>Конечный потребитель №8</v>
          </cell>
        </row>
        <row r="31">
          <cell r="G31" t="str">
            <v>Конечный потребитель №9</v>
          </cell>
        </row>
        <row r="32">
          <cell r="G32" t="str">
            <v>Конечный потребитель №10</v>
          </cell>
        </row>
        <row r="33">
          <cell r="G33" t="str">
            <v>Конечный потребитель №11</v>
          </cell>
        </row>
        <row r="34">
          <cell r="G34" t="str">
            <v>Конечный потребитель №12</v>
          </cell>
        </row>
        <row r="35">
          <cell r="G35" t="str">
            <v>Конечный потребитель №13</v>
          </cell>
        </row>
        <row r="36">
          <cell r="G36" t="str">
            <v>Конечный потребитель №14</v>
          </cell>
        </row>
        <row r="37">
          <cell r="G37" t="str">
            <v>Конечный потребитель №15</v>
          </cell>
        </row>
        <row r="38">
          <cell r="G38" t="str">
            <v>Конечный потребитель №16</v>
          </cell>
        </row>
        <row r="39">
          <cell r="G39" t="str">
            <v>Конечный потребитель №17</v>
          </cell>
        </row>
        <row r="40">
          <cell r="G40" t="str">
            <v>Конечный потребитель №18</v>
          </cell>
        </row>
        <row r="41">
          <cell r="G41" t="str">
            <v>Конечный потребитель №19</v>
          </cell>
        </row>
        <row r="42">
          <cell r="G42" t="str">
            <v>Конечный потребитель №20</v>
          </cell>
        </row>
      </sheetData>
      <sheetData sheetId="11">
        <row r="33">
          <cell r="H33" t="str">
            <v>Общество с ограниченной ответственностью "Свет"</v>
          </cell>
          <cell r="AR33" t="str">
            <v>Общество с ограниченной ответственностью "Свет"</v>
          </cell>
        </row>
        <row r="34">
          <cell r="H34" t="str">
            <v>ООО "Сервис Транспорт"</v>
          </cell>
          <cell r="AR34" t="str">
            <v>ООО "Сервис Транспорт"</v>
          </cell>
        </row>
        <row r="35">
          <cell r="H35" t="str">
            <v>ООО "Энергокомфорт" Амур</v>
          </cell>
          <cell r="AR35" t="str">
            <v>ООО "Энергокомфорт" Амур</v>
          </cell>
        </row>
        <row r="36">
          <cell r="H36" t="str">
            <v>филиал ОАО "ДЭК" "Амурэнергосбыт"</v>
          </cell>
          <cell r="AR36" t="str">
            <v>Прочие конечные потребители</v>
          </cell>
        </row>
        <row r="37">
          <cell r="AR37" t="str">
            <v>филиал ОАО "ДЭК" "Амурэнергосбыт"</v>
          </cell>
        </row>
      </sheetData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J47"/>
  <sheetViews>
    <sheetView tabSelected="1" topLeftCell="C7" zoomScale="70" zoomScaleNormal="70" workbookViewId="0">
      <pane xSplit="3" ySplit="7" topLeftCell="P14" activePane="bottomRight" state="frozen"/>
      <selection activeCell="C7" sqref="C7"/>
      <selection pane="topRight" activeCell="F7" sqref="F7"/>
      <selection pane="bottomLeft" activeCell="C14" sqref="C14"/>
      <selection pane="bottomRight" activeCell="AF45" sqref="AF45"/>
    </sheetView>
  </sheetViews>
  <sheetFormatPr defaultColWidth="9.140625" defaultRowHeight="11.25"/>
  <cols>
    <col min="1" max="2" width="0" style="1" hidden="1" customWidth="1"/>
    <col min="3" max="3" width="2.7109375" style="1" customWidth="1"/>
    <col min="4" max="4" width="6.5703125" style="1" customWidth="1"/>
    <col min="5" max="5" width="45.7109375" style="2" customWidth="1"/>
    <col min="6" max="10" width="13.28515625" style="1" customWidth="1"/>
    <col min="11" max="11" width="12.140625" style="1" customWidth="1"/>
    <col min="12" max="12" width="12.42578125" style="1" customWidth="1"/>
    <col min="13" max="15" width="10.42578125" style="1" customWidth="1"/>
    <col min="16" max="35" width="12.7109375" style="1" customWidth="1"/>
    <col min="36" max="37" width="2.5703125" style="1" customWidth="1"/>
    <col min="38" max="16384" width="9.140625" style="1"/>
  </cols>
  <sheetData>
    <row r="1" spans="3:36" ht="11.45" hidden="1" customHeight="1"/>
    <row r="2" spans="3:36" ht="11.45" hidden="1" customHeight="1"/>
    <row r="3" spans="3:36" ht="11.45" hidden="1" customHeight="1"/>
    <row r="4" spans="3:36" ht="11.45" hidden="1" customHeight="1"/>
    <row r="5" spans="3:36" ht="11.45" hidden="1" customHeight="1"/>
    <row r="6" spans="3:36" ht="11.45" hidden="1" customHeight="1"/>
    <row r="7" spans="3:36" s="3" customFormat="1" ht="12" customHeight="1"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 t="s">
        <v>0</v>
      </c>
      <c r="AH7" s="5"/>
      <c r="AI7" s="5"/>
    </row>
    <row r="8" spans="3:36" ht="12" customHeight="1">
      <c r="C8" s="6"/>
      <c r="D8" s="7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0"/>
    </row>
    <row r="9" spans="3:36" ht="15" customHeight="1">
      <c r="C9" s="11"/>
      <c r="D9" s="12" t="s">
        <v>1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4"/>
    </row>
    <row r="10" spans="3:36" ht="15" customHeight="1">
      <c r="C10" s="11"/>
      <c r="D10" s="15" t="str">
        <f>'[1]Приложение 1 (1.30)'!A3</f>
        <v>Организация: Муниципальное унитарное предприятие города Кировска "Кировская городская электрическая сеть" (МУП "Кировская горэлектросеть")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4"/>
    </row>
    <row r="11" spans="3:36" ht="15" customHeight="1" thickBot="1">
      <c r="C11" s="11"/>
      <c r="D11" s="17" t="s">
        <v>2</v>
      </c>
      <c r="E11" s="18" t="s">
        <v>3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4"/>
    </row>
    <row r="12" spans="3:36" ht="15" customHeight="1">
      <c r="C12" s="11"/>
      <c r="D12" s="20" t="s">
        <v>4</v>
      </c>
      <c r="E12" s="21" t="s">
        <v>5</v>
      </c>
      <c r="F12" s="22" t="s">
        <v>6</v>
      </c>
      <c r="G12" s="23"/>
      <c r="H12" s="23"/>
      <c r="I12" s="23"/>
      <c r="J12" s="24"/>
      <c r="K12" s="22" t="s">
        <v>7</v>
      </c>
      <c r="L12" s="23"/>
      <c r="M12" s="23"/>
      <c r="N12" s="23"/>
      <c r="O12" s="24"/>
      <c r="P12" s="22" t="s">
        <v>8</v>
      </c>
      <c r="Q12" s="23"/>
      <c r="R12" s="23"/>
      <c r="S12" s="23"/>
      <c r="T12" s="24"/>
      <c r="U12" s="25" t="s">
        <v>9</v>
      </c>
      <c r="V12" s="26"/>
      <c r="W12" s="26"/>
      <c r="X12" s="26"/>
      <c r="Y12" s="27"/>
      <c r="Z12" s="25" t="s">
        <v>10</v>
      </c>
      <c r="AA12" s="26"/>
      <c r="AB12" s="26"/>
      <c r="AC12" s="26"/>
      <c r="AD12" s="27"/>
      <c r="AE12" s="25" t="s">
        <v>11</v>
      </c>
      <c r="AF12" s="26"/>
      <c r="AG12" s="26"/>
      <c r="AH12" s="26"/>
      <c r="AI12" s="27"/>
      <c r="AJ12" s="14"/>
    </row>
    <row r="13" spans="3:36" ht="13.15" customHeight="1" thickBot="1">
      <c r="C13" s="11"/>
      <c r="D13" s="28"/>
      <c r="E13" s="29"/>
      <c r="F13" s="30" t="s">
        <v>12</v>
      </c>
      <c r="G13" s="31" t="s">
        <v>13</v>
      </c>
      <c r="H13" s="32" t="s">
        <v>14</v>
      </c>
      <c r="I13" s="32" t="s">
        <v>15</v>
      </c>
      <c r="J13" s="33" t="s">
        <v>16</v>
      </c>
      <c r="K13" s="30" t="s">
        <v>12</v>
      </c>
      <c r="L13" s="31" t="s">
        <v>13</v>
      </c>
      <c r="M13" s="32" t="s">
        <v>14</v>
      </c>
      <c r="N13" s="32" t="s">
        <v>15</v>
      </c>
      <c r="O13" s="33" t="s">
        <v>16</v>
      </c>
      <c r="P13" s="30" t="s">
        <v>12</v>
      </c>
      <c r="Q13" s="31" t="s">
        <v>13</v>
      </c>
      <c r="R13" s="32" t="s">
        <v>14</v>
      </c>
      <c r="S13" s="32" t="s">
        <v>15</v>
      </c>
      <c r="T13" s="33" t="s">
        <v>16</v>
      </c>
      <c r="U13" s="30" t="s">
        <v>12</v>
      </c>
      <c r="V13" s="31" t="s">
        <v>13</v>
      </c>
      <c r="W13" s="32" t="s">
        <v>14</v>
      </c>
      <c r="X13" s="32" t="s">
        <v>15</v>
      </c>
      <c r="Y13" s="33" t="s">
        <v>16</v>
      </c>
      <c r="Z13" s="30" t="s">
        <v>12</v>
      </c>
      <c r="AA13" s="31" t="s">
        <v>13</v>
      </c>
      <c r="AB13" s="32" t="s">
        <v>14</v>
      </c>
      <c r="AC13" s="32" t="s">
        <v>15</v>
      </c>
      <c r="AD13" s="33" t="s">
        <v>16</v>
      </c>
      <c r="AE13" s="30" t="s">
        <v>12</v>
      </c>
      <c r="AF13" s="31" t="s">
        <v>13</v>
      </c>
      <c r="AG13" s="32" t="s">
        <v>14</v>
      </c>
      <c r="AH13" s="32" t="s">
        <v>15</v>
      </c>
      <c r="AI13" s="33" t="s">
        <v>16</v>
      </c>
      <c r="AJ13" s="14"/>
    </row>
    <row r="14" spans="3:36" ht="12" thickBot="1">
      <c r="C14" s="11"/>
      <c r="D14" s="34">
        <v>1</v>
      </c>
      <c r="E14" s="35">
        <f t="shared" ref="E14:T14" si="0">D14+1</f>
        <v>2</v>
      </c>
      <c r="F14" s="36">
        <f t="shared" si="0"/>
        <v>3</v>
      </c>
      <c r="G14" s="37">
        <f t="shared" si="0"/>
        <v>4</v>
      </c>
      <c r="H14" s="37">
        <f t="shared" si="0"/>
        <v>5</v>
      </c>
      <c r="I14" s="37">
        <f t="shared" si="0"/>
        <v>6</v>
      </c>
      <c r="J14" s="38">
        <f t="shared" si="0"/>
        <v>7</v>
      </c>
      <c r="K14" s="36">
        <f t="shared" si="0"/>
        <v>8</v>
      </c>
      <c r="L14" s="37">
        <f t="shared" si="0"/>
        <v>9</v>
      </c>
      <c r="M14" s="37">
        <f t="shared" si="0"/>
        <v>10</v>
      </c>
      <c r="N14" s="37">
        <f t="shared" si="0"/>
        <v>11</v>
      </c>
      <c r="O14" s="38">
        <f t="shared" si="0"/>
        <v>12</v>
      </c>
      <c r="P14" s="36">
        <f t="shared" si="0"/>
        <v>13</v>
      </c>
      <c r="Q14" s="37">
        <f t="shared" si="0"/>
        <v>14</v>
      </c>
      <c r="R14" s="37">
        <f t="shared" si="0"/>
        <v>15</v>
      </c>
      <c r="S14" s="37">
        <f t="shared" si="0"/>
        <v>16</v>
      </c>
      <c r="T14" s="38">
        <f t="shared" si="0"/>
        <v>17</v>
      </c>
      <c r="U14" s="36">
        <f>J14+1</f>
        <v>8</v>
      </c>
      <c r="V14" s="37">
        <f>U14+1</f>
        <v>9</v>
      </c>
      <c r="W14" s="37">
        <f>V14+1</f>
        <v>10</v>
      </c>
      <c r="X14" s="37">
        <f>W14+1</f>
        <v>11</v>
      </c>
      <c r="Y14" s="38">
        <f>X14+1</f>
        <v>12</v>
      </c>
      <c r="Z14" s="36">
        <f>O14+1</f>
        <v>13</v>
      </c>
      <c r="AA14" s="37">
        <f>Z14+1</f>
        <v>14</v>
      </c>
      <c r="AB14" s="37">
        <f>AA14+1</f>
        <v>15</v>
      </c>
      <c r="AC14" s="37">
        <f>AB14+1</f>
        <v>16</v>
      </c>
      <c r="AD14" s="38">
        <f>AC14+1</f>
        <v>17</v>
      </c>
      <c r="AE14" s="36">
        <f>T14+1</f>
        <v>18</v>
      </c>
      <c r="AF14" s="37">
        <f>AE14+1</f>
        <v>19</v>
      </c>
      <c r="AG14" s="37">
        <f>AF14+1</f>
        <v>20</v>
      </c>
      <c r="AH14" s="37">
        <f>AG14+1</f>
        <v>21</v>
      </c>
      <c r="AI14" s="38">
        <f>AH14+1</f>
        <v>22</v>
      </c>
      <c r="AJ14" s="14"/>
    </row>
    <row r="15" spans="3:36" ht="13.15" customHeight="1">
      <c r="C15" s="11"/>
      <c r="D15" s="39" t="s">
        <v>17</v>
      </c>
      <c r="E15" s="40" t="s">
        <v>18</v>
      </c>
      <c r="F15" s="41">
        <f>F21+F22+F23</f>
        <v>90436.614000000001</v>
      </c>
      <c r="G15" s="42">
        <f>G21+G22+G23</f>
        <v>59143.192999999999</v>
      </c>
      <c r="H15" s="42">
        <f>H16+H21+H22+H23</f>
        <v>9517.6319999999996</v>
      </c>
      <c r="I15" s="42">
        <f>I16+I21+I22+I23</f>
        <v>90303.225000000006</v>
      </c>
      <c r="J15" s="42">
        <f>J16+J21+J22+J23</f>
        <v>58112.652999999998</v>
      </c>
      <c r="K15" s="41">
        <f>K21+K22+K23</f>
        <v>90722.668000000005</v>
      </c>
      <c r="L15" s="42">
        <f>L21+L22+L23</f>
        <v>57486.008999999998</v>
      </c>
      <c r="M15" s="42">
        <f>M16+M21+M22+M23</f>
        <v>8904.01</v>
      </c>
      <c r="N15" s="42">
        <f>N16+N21+N22+N23</f>
        <v>90622.884000000005</v>
      </c>
      <c r="O15" s="42">
        <f>O16+O21+O22+O23</f>
        <v>55460.377</v>
      </c>
      <c r="P15" s="41">
        <f>P21+P22+P23</f>
        <v>85000</v>
      </c>
      <c r="Q15" s="42">
        <f>Q21+Q22+Q23</f>
        <v>58987</v>
      </c>
      <c r="R15" s="42">
        <f>R16+R21+R22+R23</f>
        <v>7241</v>
      </c>
      <c r="S15" s="42">
        <f>S16+S21+S22+S23</f>
        <v>84888.7</v>
      </c>
      <c r="T15" s="42">
        <f>T16+T21+T22+T23</f>
        <v>56847</v>
      </c>
      <c r="U15" s="41">
        <f>U21+U22+U23</f>
        <v>44200</v>
      </c>
      <c r="V15" s="42">
        <f>V21+V22+V23</f>
        <v>32372</v>
      </c>
      <c r="W15" s="42">
        <f>W16+W21+W22+W23</f>
        <v>4600</v>
      </c>
      <c r="X15" s="42">
        <f>X16+X21+X22+X23</f>
        <v>44130.6</v>
      </c>
      <c r="Y15" s="42">
        <f>Y16+Y21+Y22+Y23</f>
        <v>29272.6</v>
      </c>
      <c r="Z15" s="41">
        <f>Z21+Z22+Z23</f>
        <v>41300</v>
      </c>
      <c r="AA15" s="42">
        <f>AA21+AA22+AA23</f>
        <v>30178</v>
      </c>
      <c r="AB15" s="42">
        <f>AB16+AB21+AB22+AB23</f>
        <v>4300</v>
      </c>
      <c r="AC15" s="42">
        <f>AC16+AC21+AC22+AC23</f>
        <v>41231.64</v>
      </c>
      <c r="AD15" s="42">
        <f>AD16+AD21+AD22+AD23</f>
        <v>26980.240000000002</v>
      </c>
      <c r="AE15" s="41">
        <f>AE21+AE22+AE23</f>
        <v>85500</v>
      </c>
      <c r="AF15" s="42">
        <f>AF21+AF22+AF23</f>
        <v>62550</v>
      </c>
      <c r="AG15" s="42">
        <f>AG16+AG21+AG22+AG23</f>
        <v>8900</v>
      </c>
      <c r="AH15" s="42">
        <f>AH16+AH21+AH22+AH23</f>
        <v>85362.240000000005</v>
      </c>
      <c r="AI15" s="42">
        <f>AI16+AI21+AI22+AI23</f>
        <v>56252.84</v>
      </c>
      <c r="AJ15" s="14"/>
    </row>
    <row r="16" spans="3:36" ht="13.15" customHeight="1">
      <c r="C16" s="11"/>
      <c r="D16" s="43" t="s">
        <v>19</v>
      </c>
      <c r="E16" s="44" t="s">
        <v>20</v>
      </c>
      <c r="F16" s="41">
        <f t="shared" ref="F16:F24" si="1">G16+H16+I16+J16</f>
        <v>126640.08900000001</v>
      </c>
      <c r="G16" s="45"/>
      <c r="H16" s="46">
        <f>H17</f>
        <v>0</v>
      </c>
      <c r="I16" s="46">
        <f>I17+I18</f>
        <v>68527.436000000002</v>
      </c>
      <c r="J16" s="47">
        <f>J18+J19</f>
        <v>58112.652999999998</v>
      </c>
      <c r="K16" s="41">
        <f t="shared" ref="K16:K24" si="2">L16+M16+N16+O16</f>
        <v>121750.61199999999</v>
      </c>
      <c r="L16" s="45"/>
      <c r="M16" s="46">
        <f>M17</f>
        <v>0</v>
      </c>
      <c r="N16" s="46">
        <f>N17+N18</f>
        <v>66290.235000000001</v>
      </c>
      <c r="O16" s="47">
        <f>O18+O19</f>
        <v>55460.377</v>
      </c>
      <c r="P16" s="41">
        <f t="shared" ref="P16:P24" si="3">Q16+R16+S16+T16</f>
        <v>122963.7</v>
      </c>
      <c r="Q16" s="45"/>
      <c r="R16" s="46">
        <f>R17</f>
        <v>0</v>
      </c>
      <c r="S16" s="46">
        <f>S17+S18</f>
        <v>66116.7</v>
      </c>
      <c r="T16" s="47">
        <f>T18+T19</f>
        <v>56847</v>
      </c>
      <c r="U16" s="41">
        <f t="shared" ref="U16:U24" si="4">V16+W16+X16+Y16</f>
        <v>66175.199999999997</v>
      </c>
      <c r="V16" s="45"/>
      <c r="W16" s="46">
        <f>W17</f>
        <v>0</v>
      </c>
      <c r="X16" s="46">
        <f>X17+X18</f>
        <v>36902.6</v>
      </c>
      <c r="Y16" s="47">
        <f>Y18+Y19</f>
        <v>29272.6</v>
      </c>
      <c r="Z16" s="41">
        <f t="shared" ref="Z16:Z24" si="5">AA16+AB16+AC16+AD16</f>
        <v>61389.880000000005</v>
      </c>
      <c r="AA16" s="45"/>
      <c r="AB16" s="46">
        <f>AB17</f>
        <v>0</v>
      </c>
      <c r="AC16" s="46">
        <f>AC17+AC18</f>
        <v>34409.64</v>
      </c>
      <c r="AD16" s="47">
        <f>AD18+AD19</f>
        <v>26980.240000000002</v>
      </c>
      <c r="AE16" s="41">
        <f t="shared" ref="AE16:AE24" si="6">AF16+AG16+AH16+AI16</f>
        <v>127565.08</v>
      </c>
      <c r="AF16" s="45"/>
      <c r="AG16" s="46">
        <f>AG17</f>
        <v>0</v>
      </c>
      <c r="AH16" s="46">
        <f>AH17+AH18</f>
        <v>71312.240000000005</v>
      </c>
      <c r="AI16" s="47">
        <f>AI18+AI19</f>
        <v>56252.84</v>
      </c>
      <c r="AJ16" s="14"/>
    </row>
    <row r="17" spans="3:36" ht="12.6" customHeight="1">
      <c r="C17" s="11"/>
      <c r="D17" s="43" t="s">
        <v>21</v>
      </c>
      <c r="E17" s="48" t="s">
        <v>13</v>
      </c>
      <c r="F17" s="41">
        <f t="shared" si="1"/>
        <v>59143.192999999999</v>
      </c>
      <c r="G17" s="45"/>
      <c r="H17" s="46">
        <f>'[1]Приложение 1 (1.30)'!D491</f>
        <v>0</v>
      </c>
      <c r="I17" s="46">
        <f>'[1]Приложение 1 (1.30)'!D492</f>
        <v>59143.192999999999</v>
      </c>
      <c r="J17" s="49"/>
      <c r="K17" s="41">
        <f t="shared" si="2"/>
        <v>57486.008999999998</v>
      </c>
      <c r="L17" s="45"/>
      <c r="M17" s="46">
        <f>'[1]Приложение 1 (1.30)'!H491</f>
        <v>0</v>
      </c>
      <c r="N17" s="46">
        <f>'[1]Приложение 1 (1.30)'!H492</f>
        <v>57486.008999999998</v>
      </c>
      <c r="O17" s="49"/>
      <c r="P17" s="41">
        <f t="shared" si="3"/>
        <v>58987</v>
      </c>
      <c r="Q17" s="45"/>
      <c r="R17" s="46">
        <f>'[1]Приложение 1 (1.30)'!L491</f>
        <v>0</v>
      </c>
      <c r="S17" s="46">
        <f>'[1]Приложение 1 (1.30)'!L492</f>
        <v>58987</v>
      </c>
      <c r="T17" s="49"/>
      <c r="U17" s="41">
        <f t="shared" si="4"/>
        <v>32372</v>
      </c>
      <c r="V17" s="45"/>
      <c r="W17" s="46">
        <f>'[1]Приложение 1 (1.30)'!P491</f>
        <v>0</v>
      </c>
      <c r="X17" s="46">
        <f>'[1]Приложение 1 (1.30)'!P492</f>
        <v>32372</v>
      </c>
      <c r="Y17" s="49"/>
      <c r="Z17" s="41">
        <f t="shared" si="5"/>
        <v>30178</v>
      </c>
      <c r="AA17" s="45"/>
      <c r="AB17" s="46">
        <f>'[1]Приложение 1 (1.30)'!T491</f>
        <v>0</v>
      </c>
      <c r="AC17" s="46">
        <f>'[1]Приложение 1 (1.30)'!T492</f>
        <v>30178</v>
      </c>
      <c r="AD17" s="49"/>
      <c r="AE17" s="41">
        <f t="shared" si="6"/>
        <v>62550</v>
      </c>
      <c r="AF17" s="45"/>
      <c r="AG17" s="46">
        <f>'[1]Приложение 1 (1.30)'!X491</f>
        <v>0</v>
      </c>
      <c r="AH17" s="46">
        <f>'[1]Приложение 1 (1.30)'!X492</f>
        <v>62550</v>
      </c>
      <c r="AI17" s="49"/>
      <c r="AJ17" s="14"/>
    </row>
    <row r="18" spans="3:36" ht="12" customHeight="1">
      <c r="C18" s="11"/>
      <c r="D18" s="43" t="s">
        <v>22</v>
      </c>
      <c r="E18" s="48" t="s">
        <v>23</v>
      </c>
      <c r="F18" s="41">
        <f t="shared" si="1"/>
        <v>9384.2430000000004</v>
      </c>
      <c r="G18" s="45"/>
      <c r="H18" s="45"/>
      <c r="I18" s="46">
        <f>'[1]Приложение 1 (1.30)'!D724</f>
        <v>9384.2430000000004</v>
      </c>
      <c r="J18" s="47">
        <f>'[1]Приложение 1 (1.30)'!D725</f>
        <v>0</v>
      </c>
      <c r="K18" s="41">
        <f t="shared" si="2"/>
        <v>8804.2260000000006</v>
      </c>
      <c r="L18" s="45"/>
      <c r="M18" s="45"/>
      <c r="N18" s="46">
        <f>'[1]Приложение 1 (1.30)'!H724</f>
        <v>8804.2260000000006</v>
      </c>
      <c r="O18" s="47">
        <f>'[1]Приложение 1 (1.30)'!H725</f>
        <v>0</v>
      </c>
      <c r="P18" s="41">
        <f t="shared" si="3"/>
        <v>7129.7</v>
      </c>
      <c r="Q18" s="45"/>
      <c r="R18" s="45"/>
      <c r="S18" s="46">
        <f>'[1]Приложение 1 (1.30)'!L724</f>
        <v>7129.7</v>
      </c>
      <c r="T18" s="47">
        <f>'[1]Приложение 1 (1.30)'!L725</f>
        <v>0</v>
      </c>
      <c r="U18" s="41">
        <f t="shared" si="4"/>
        <v>4530.6000000000004</v>
      </c>
      <c r="V18" s="45"/>
      <c r="W18" s="45"/>
      <c r="X18" s="46">
        <f>'[1]Приложение 1 (1.30)'!P724</f>
        <v>4530.6000000000004</v>
      </c>
      <c r="Y18" s="47">
        <f>'[1]Приложение 1 (1.30)'!P725</f>
        <v>0</v>
      </c>
      <c r="Z18" s="41">
        <f t="shared" si="5"/>
        <v>4231.6400000000003</v>
      </c>
      <c r="AA18" s="45"/>
      <c r="AB18" s="45"/>
      <c r="AC18" s="46">
        <f>'[1]Приложение 1 (1.30)'!T724</f>
        <v>4231.6400000000003</v>
      </c>
      <c r="AD18" s="47">
        <f>'[1]Приложение 1 (1.30)'!T725</f>
        <v>0</v>
      </c>
      <c r="AE18" s="41">
        <f t="shared" si="6"/>
        <v>8762.2400000000016</v>
      </c>
      <c r="AF18" s="45"/>
      <c r="AG18" s="45"/>
      <c r="AH18" s="46">
        <f>'[1]Приложение 1 (1.30)'!X724</f>
        <v>8762.2400000000016</v>
      </c>
      <c r="AI18" s="47">
        <f>'[1]Приложение 1 (1.30)'!X725</f>
        <v>0</v>
      </c>
      <c r="AJ18" s="14"/>
    </row>
    <row r="19" spans="3:36" ht="11.45" customHeight="1">
      <c r="C19" s="11"/>
      <c r="D19" s="43" t="s">
        <v>24</v>
      </c>
      <c r="E19" s="48" t="s">
        <v>25</v>
      </c>
      <c r="F19" s="41">
        <f t="shared" si="1"/>
        <v>58112.652999999998</v>
      </c>
      <c r="G19" s="45"/>
      <c r="H19" s="45"/>
      <c r="I19" s="45"/>
      <c r="J19" s="47">
        <f>'[1]Приложение 1 (1.30)'!D956</f>
        <v>58112.652999999998</v>
      </c>
      <c r="K19" s="41">
        <f t="shared" si="2"/>
        <v>55460.377</v>
      </c>
      <c r="L19" s="45"/>
      <c r="M19" s="45"/>
      <c r="N19" s="45"/>
      <c r="O19" s="47">
        <f>'[1]Приложение 1 (1.30)'!H956</f>
        <v>55460.377</v>
      </c>
      <c r="P19" s="41">
        <f t="shared" si="3"/>
        <v>56847</v>
      </c>
      <c r="Q19" s="45"/>
      <c r="R19" s="45"/>
      <c r="S19" s="45"/>
      <c r="T19" s="47">
        <f>'[1]Приложение 1 (1.30)'!L956</f>
        <v>56847</v>
      </c>
      <c r="U19" s="41">
        <f t="shared" si="4"/>
        <v>29272.6</v>
      </c>
      <c r="V19" s="45"/>
      <c r="W19" s="45"/>
      <c r="X19" s="45"/>
      <c r="Y19" s="47">
        <f>'[1]Приложение 1 (1.30)'!P956</f>
        <v>29272.6</v>
      </c>
      <c r="Z19" s="41">
        <f t="shared" si="5"/>
        <v>26980.240000000002</v>
      </c>
      <c r="AA19" s="45"/>
      <c r="AB19" s="45"/>
      <c r="AC19" s="45"/>
      <c r="AD19" s="47">
        <f>'[1]Приложение 1 (1.30)'!T956</f>
        <v>26980.240000000002</v>
      </c>
      <c r="AE19" s="41">
        <f t="shared" si="6"/>
        <v>56252.84</v>
      </c>
      <c r="AF19" s="45"/>
      <c r="AG19" s="45"/>
      <c r="AH19" s="45"/>
      <c r="AI19" s="47">
        <f>'[1]Приложение 1 (1.30)'!X956</f>
        <v>56252.84</v>
      </c>
      <c r="AJ19" s="14"/>
    </row>
    <row r="20" spans="3:36" ht="12" customHeight="1">
      <c r="C20" s="11"/>
      <c r="D20" s="43"/>
      <c r="E20" s="50" t="s">
        <v>26</v>
      </c>
      <c r="F20" s="41">
        <f>G20+H20+I20+J20</f>
        <v>0</v>
      </c>
      <c r="G20" s="46">
        <f>'[1]Приложение 1 (1.30)'!D316</f>
        <v>0</v>
      </c>
      <c r="H20" s="46">
        <f>'[1]Приложение 1 (1.30)'!D549</f>
        <v>0</v>
      </c>
      <c r="I20" s="46">
        <f>'[1]Приложение 1 (1.30)'!D781</f>
        <v>0</v>
      </c>
      <c r="J20" s="47">
        <f>'[1]Приложение 1 (1.30)'!D1012</f>
        <v>0</v>
      </c>
      <c r="K20" s="41">
        <f t="shared" si="2"/>
        <v>0</v>
      </c>
      <c r="L20" s="46">
        <f>'[1]Приложение 1 (1.30)'!H316</f>
        <v>0</v>
      </c>
      <c r="M20" s="46">
        <f>'[1]Приложение 1 (1.30)'!H549</f>
        <v>0</v>
      </c>
      <c r="N20" s="46">
        <f>'[1]Приложение 1 (1.30)'!H781</f>
        <v>0</v>
      </c>
      <c r="O20" s="47">
        <f>'[1]Приложение 1 (1.30)'!H1012</f>
        <v>0</v>
      </c>
      <c r="P20" s="41">
        <f t="shared" si="3"/>
        <v>0</v>
      </c>
      <c r="Q20" s="46">
        <f>'[1]Приложение 1 (1.30)'!L316</f>
        <v>0</v>
      </c>
      <c r="R20" s="46">
        <f>'[1]Приложение 1 (1.30)'!L549</f>
        <v>0</v>
      </c>
      <c r="S20" s="46">
        <f>'[1]Приложение 1 (1.30)'!L781</f>
        <v>0</v>
      </c>
      <c r="T20" s="47">
        <f>'[1]Приложение 1 (1.30)'!L1012</f>
        <v>0</v>
      </c>
      <c r="U20" s="41">
        <f t="shared" si="4"/>
        <v>0</v>
      </c>
      <c r="V20" s="46">
        <f>'[1]Приложение 1 (1.30)'!P316</f>
        <v>0</v>
      </c>
      <c r="W20" s="46">
        <f>'[1]Приложение 1 (1.30)'!P549</f>
        <v>0</v>
      </c>
      <c r="X20" s="46">
        <f>'[1]Приложение 1 (1.30)'!P781</f>
        <v>0</v>
      </c>
      <c r="Y20" s="47">
        <f>'[1]Приложение 1 (1.30)'!P1012</f>
        <v>0</v>
      </c>
      <c r="Z20" s="41">
        <f t="shared" si="5"/>
        <v>0</v>
      </c>
      <c r="AA20" s="46">
        <f>'[1]Приложение 1 (1.30)'!T316</f>
        <v>0</v>
      </c>
      <c r="AB20" s="46">
        <f>'[1]Приложение 1 (1.30)'!T549</f>
        <v>0</v>
      </c>
      <c r="AC20" s="46">
        <f>'[1]Приложение 1 (1.30)'!T781</f>
        <v>0</v>
      </c>
      <c r="AD20" s="47">
        <f>'[1]Приложение 1 (1.30)'!T1012</f>
        <v>0</v>
      </c>
      <c r="AE20" s="41">
        <f t="shared" si="6"/>
        <v>0</v>
      </c>
      <c r="AF20" s="46">
        <f>'[1]Приложение 1 (1.30)'!X316</f>
        <v>0</v>
      </c>
      <c r="AG20" s="46">
        <f>'[1]Приложение 1 (1.30)'!X549</f>
        <v>0</v>
      </c>
      <c r="AH20" s="46">
        <f>'[1]Приложение 1 (1.30)'!X781</f>
        <v>0</v>
      </c>
      <c r="AI20" s="47">
        <f>'[1]Приложение 1 (1.30)'!X1012</f>
        <v>0</v>
      </c>
      <c r="AJ20" s="14"/>
    </row>
    <row r="21" spans="3:36" ht="11.45" customHeight="1">
      <c r="C21" s="11"/>
      <c r="D21" s="43" t="s">
        <v>27</v>
      </c>
      <c r="E21" s="51" t="s">
        <v>28</v>
      </c>
      <c r="F21" s="41">
        <f t="shared" si="1"/>
        <v>0</v>
      </c>
      <c r="G21" s="46">
        <f>'[1]Приложение 1 (1.30)'!D274</f>
        <v>0</v>
      </c>
      <c r="H21" s="46">
        <f>'[1]Приложение 1 (1.30)'!D507</f>
        <v>0</v>
      </c>
      <c r="I21" s="46">
        <f>'[1]Приложение 1 (1.30)'!D739</f>
        <v>0</v>
      </c>
      <c r="J21" s="46">
        <f>'[1]Приложение 1 (1.30)'!D970</f>
        <v>0</v>
      </c>
      <c r="K21" s="41">
        <f t="shared" si="2"/>
        <v>0</v>
      </c>
      <c r="L21" s="46">
        <f>'[1]Приложение 1 (1.30)'!H274</f>
        <v>0</v>
      </c>
      <c r="M21" s="46">
        <f>'[1]Приложение 1 (1.30)'!H507</f>
        <v>0</v>
      </c>
      <c r="N21" s="46">
        <f>'[1]Приложение 1 (1.30)'!H739</f>
        <v>0</v>
      </c>
      <c r="O21" s="46">
        <f>'[1]Приложение 1 (1.30)'!H970</f>
        <v>0</v>
      </c>
      <c r="P21" s="41">
        <f t="shared" si="3"/>
        <v>0</v>
      </c>
      <c r="Q21" s="46">
        <f>'[1]Приложение 1 (1.30)'!L274</f>
        <v>0</v>
      </c>
      <c r="R21" s="46">
        <f>'[1]Приложение 1 (1.30)'!L507</f>
        <v>0</v>
      </c>
      <c r="S21" s="46">
        <f>'[1]Приложение 1 (1.30)'!L739</f>
        <v>0</v>
      </c>
      <c r="T21" s="46">
        <f>'[1]Приложение 1 (1.30)'!L970</f>
        <v>0</v>
      </c>
      <c r="U21" s="41">
        <f t="shared" si="4"/>
        <v>0</v>
      </c>
      <c r="V21" s="46">
        <f>'[1]Приложение 1 (1.30)'!P274</f>
        <v>0</v>
      </c>
      <c r="W21" s="46">
        <f>'[1]Приложение 1 (1.30)'!P507</f>
        <v>0</v>
      </c>
      <c r="X21" s="46">
        <f>'[1]Приложение 1 (1.30)'!P739</f>
        <v>0</v>
      </c>
      <c r="Y21" s="46">
        <f>'[1]Приложение 1 (1.30)'!P970</f>
        <v>0</v>
      </c>
      <c r="Z21" s="41">
        <f t="shared" si="5"/>
        <v>0</v>
      </c>
      <c r="AA21" s="46">
        <f>'[1]Приложение 1 (1.30)'!T274</f>
        <v>0</v>
      </c>
      <c r="AB21" s="46">
        <f>'[1]Приложение 1 (1.30)'!T507</f>
        <v>0</v>
      </c>
      <c r="AC21" s="46">
        <f>'[1]Приложение 1 (1.30)'!T739</f>
        <v>0</v>
      </c>
      <c r="AD21" s="46">
        <f>'[1]Приложение 1 (1.30)'!T970</f>
        <v>0</v>
      </c>
      <c r="AE21" s="41">
        <f t="shared" si="6"/>
        <v>0</v>
      </c>
      <c r="AF21" s="46">
        <f>'[1]Приложение 1 (1.30)'!X274</f>
        <v>0</v>
      </c>
      <c r="AG21" s="46">
        <f>'[1]Приложение 1 (1.30)'!X507</f>
        <v>0</v>
      </c>
      <c r="AH21" s="46">
        <f>'[1]Приложение 1 (1.30)'!X739</f>
        <v>0</v>
      </c>
      <c r="AI21" s="46">
        <f>'[1]Приложение 1 (1.30)'!X970</f>
        <v>0</v>
      </c>
      <c r="AJ21" s="14"/>
    </row>
    <row r="22" spans="3:36" ht="12.6" customHeight="1">
      <c r="C22" s="11"/>
      <c r="D22" s="43" t="s">
        <v>29</v>
      </c>
      <c r="E22" s="51" t="s">
        <v>30</v>
      </c>
      <c r="F22" s="41">
        <f t="shared" si="1"/>
        <v>90436.614000000001</v>
      </c>
      <c r="G22" s="46">
        <f>'[1]Приложение 1 (1.30)'!D280+'[1]Приложение 1 (1.30)'!D364</f>
        <v>59143.192999999999</v>
      </c>
      <c r="H22" s="46">
        <f>'[1]Приложение 1 (1.30)'!D513+'[1]Приложение 1 (1.30)'!D597</f>
        <v>9517.6319999999996</v>
      </c>
      <c r="I22" s="46">
        <f>'[1]Приложение 1 (1.30)'!D745+'[1]Приложение 1 (1.30)'!D829</f>
        <v>21775.789000000001</v>
      </c>
      <c r="J22" s="46">
        <f>'[1]Приложение 1 (1.30)'!D976+'[1]Приложение 1 (1.30)'!D1060</f>
        <v>0</v>
      </c>
      <c r="K22" s="41">
        <f t="shared" si="2"/>
        <v>90722.668000000005</v>
      </c>
      <c r="L22" s="46">
        <f>'[1]Приложение 1 (1.30)'!H280+'[1]Приложение 1 (1.30)'!H364</f>
        <v>57486.008999999998</v>
      </c>
      <c r="M22" s="46">
        <f>'[1]Приложение 1 (1.30)'!H513+'[1]Приложение 1 (1.30)'!H597</f>
        <v>8904.01</v>
      </c>
      <c r="N22" s="46">
        <f>'[1]Приложение 1 (1.30)'!H745+'[1]Приложение 1 (1.30)'!H829</f>
        <v>24332.649000000001</v>
      </c>
      <c r="O22" s="46">
        <f>'[1]Приложение 1 (1.30)'!H976+'[1]Приложение 1 (1.30)'!H1060</f>
        <v>0</v>
      </c>
      <c r="P22" s="41">
        <f t="shared" si="3"/>
        <v>85000</v>
      </c>
      <c r="Q22" s="46">
        <f>'[1]Приложение 1 (1.30)'!L280+'[1]Приложение 1 (1.30)'!L364</f>
        <v>58987</v>
      </c>
      <c r="R22" s="46">
        <f>'[1]Приложение 1 (1.30)'!L513+'[1]Приложение 1 (1.30)'!L597</f>
        <v>7241</v>
      </c>
      <c r="S22" s="46">
        <f>'[1]Приложение 1 (1.30)'!L745+'[1]Приложение 1 (1.30)'!L829</f>
        <v>18772</v>
      </c>
      <c r="T22" s="46">
        <f>'[1]Приложение 1 (1.30)'!L976+'[1]Приложение 1 (1.30)'!L1060</f>
        <v>0</v>
      </c>
      <c r="U22" s="41">
        <f t="shared" si="4"/>
        <v>44200</v>
      </c>
      <c r="V22" s="46">
        <f>'[1]Приложение 1 (1.30)'!P280+'[1]Приложение 1 (1.30)'!P364</f>
        <v>32372</v>
      </c>
      <c r="W22" s="46">
        <f>'[1]Приложение 1 (1.30)'!P513+'[1]Приложение 1 (1.30)'!P597</f>
        <v>4600</v>
      </c>
      <c r="X22" s="46">
        <f>'[1]Приложение 1 (1.30)'!P745+'[1]Приложение 1 (1.30)'!P829</f>
        <v>7228</v>
      </c>
      <c r="Y22" s="46">
        <f>'[1]Приложение 1 (1.30)'!P976+'[1]Приложение 1 (1.30)'!P1060</f>
        <v>0</v>
      </c>
      <c r="Z22" s="41">
        <f t="shared" si="5"/>
        <v>41300</v>
      </c>
      <c r="AA22" s="46">
        <f>'[1]Приложение 1 (1.30)'!T280+'[1]Приложение 1 (1.30)'!T364</f>
        <v>30178</v>
      </c>
      <c r="AB22" s="46">
        <f>'[1]Приложение 1 (1.30)'!T513+'[1]Приложение 1 (1.30)'!T597</f>
        <v>4300</v>
      </c>
      <c r="AC22" s="46">
        <f>'[1]Приложение 1 (1.30)'!T745+'[1]Приложение 1 (1.30)'!T829</f>
        <v>6822</v>
      </c>
      <c r="AD22" s="46">
        <f>'[1]Приложение 1 (1.30)'!T976+'[1]Приложение 1 (1.30)'!T1060</f>
        <v>0</v>
      </c>
      <c r="AE22" s="41">
        <f t="shared" si="6"/>
        <v>85500</v>
      </c>
      <c r="AF22" s="46">
        <f>'[1]Приложение 1 (1.30)'!X280+'[1]Приложение 1 (1.30)'!X364</f>
        <v>62550</v>
      </c>
      <c r="AG22" s="46">
        <f>'[1]Приложение 1 (1.30)'!X513+'[1]Приложение 1 (1.30)'!X597</f>
        <v>8900</v>
      </c>
      <c r="AH22" s="46">
        <f>'[1]Приложение 1 (1.30)'!X745+'[1]Приложение 1 (1.30)'!X829</f>
        <v>14050</v>
      </c>
      <c r="AI22" s="46">
        <f>'[1]Приложение 1 (1.30)'!X976+'[1]Приложение 1 (1.30)'!X1060</f>
        <v>0</v>
      </c>
      <c r="AJ22" s="14"/>
    </row>
    <row r="23" spans="3:36" ht="12" customHeight="1" thickBot="1">
      <c r="C23" s="11"/>
      <c r="D23" s="52" t="s">
        <v>31</v>
      </c>
      <c r="E23" s="53" t="s">
        <v>32</v>
      </c>
      <c r="F23" s="54">
        <f t="shared" si="1"/>
        <v>0</v>
      </c>
      <c r="G23" s="55">
        <f>'[1]Приложение 1 (1.30)'!D265</f>
        <v>0</v>
      </c>
      <c r="H23" s="55">
        <f>'[1]Приложение 1 (1.30)'!D498</f>
        <v>0</v>
      </c>
      <c r="I23" s="55">
        <f>'[1]Приложение 1 (1.30)'!D730</f>
        <v>0</v>
      </c>
      <c r="J23" s="55">
        <f>'[1]Приложение 1 (1.30)'!D960</f>
        <v>0</v>
      </c>
      <c r="K23" s="54">
        <f t="shared" si="2"/>
        <v>0</v>
      </c>
      <c r="L23" s="55">
        <f>'[1]Приложение 1 (1.30)'!H265</f>
        <v>0</v>
      </c>
      <c r="M23" s="55">
        <f>'[1]Приложение 1 (1.30)'!H498</f>
        <v>0</v>
      </c>
      <c r="N23" s="55">
        <f>'[1]Приложение 1 (1.30)'!H730</f>
        <v>0</v>
      </c>
      <c r="O23" s="55">
        <f>'[1]Приложение 1 (1.30)'!H960</f>
        <v>0</v>
      </c>
      <c r="P23" s="54">
        <f t="shared" si="3"/>
        <v>0</v>
      </c>
      <c r="Q23" s="55">
        <f>'[1]Приложение 1 (1.30)'!L265</f>
        <v>0</v>
      </c>
      <c r="R23" s="55">
        <f>'[1]Приложение 1 (1.30)'!L498</f>
        <v>0</v>
      </c>
      <c r="S23" s="55">
        <f>'[1]Приложение 1 (1.30)'!L730</f>
        <v>0</v>
      </c>
      <c r="T23" s="55">
        <f>'[1]Приложение 1 (1.30)'!L960</f>
        <v>0</v>
      </c>
      <c r="U23" s="54">
        <f t="shared" si="4"/>
        <v>0</v>
      </c>
      <c r="V23" s="55">
        <f>'[1]Приложение 1 (1.30)'!P265</f>
        <v>0</v>
      </c>
      <c r="W23" s="55">
        <f>'[1]Приложение 1 (1.30)'!P498</f>
        <v>0</v>
      </c>
      <c r="X23" s="55">
        <f>'[1]Приложение 1 (1.30)'!P730</f>
        <v>0</v>
      </c>
      <c r="Y23" s="55">
        <f>'[1]Приложение 1 (1.30)'!P960</f>
        <v>0</v>
      </c>
      <c r="Z23" s="54">
        <f t="shared" si="5"/>
        <v>0</v>
      </c>
      <c r="AA23" s="55">
        <f>'[1]Приложение 1 (1.30)'!T265</f>
        <v>0</v>
      </c>
      <c r="AB23" s="55">
        <f>'[1]Приложение 1 (1.30)'!T498</f>
        <v>0</v>
      </c>
      <c r="AC23" s="55">
        <f>'[1]Приложение 1 (1.30)'!T730</f>
        <v>0</v>
      </c>
      <c r="AD23" s="55">
        <f>'[1]Приложение 1 (1.30)'!T960</f>
        <v>0</v>
      </c>
      <c r="AE23" s="54">
        <f t="shared" si="6"/>
        <v>0</v>
      </c>
      <c r="AF23" s="55">
        <f>'[1]Приложение 1 (1.30)'!X265</f>
        <v>0</v>
      </c>
      <c r="AG23" s="55">
        <f>'[1]Приложение 1 (1.30)'!X498</f>
        <v>0</v>
      </c>
      <c r="AH23" s="55">
        <f>'[1]Приложение 1 (1.30)'!X730</f>
        <v>0</v>
      </c>
      <c r="AI23" s="55">
        <f>'[1]Приложение 1 (1.30)'!X960</f>
        <v>0</v>
      </c>
      <c r="AJ23" s="14"/>
    </row>
    <row r="24" spans="3:36" ht="13.9" customHeight="1">
      <c r="C24" s="11"/>
      <c r="D24" s="39" t="s">
        <v>33</v>
      </c>
      <c r="E24" s="40" t="s">
        <v>34</v>
      </c>
      <c r="F24" s="56">
        <f t="shared" si="1"/>
        <v>10422.788</v>
      </c>
      <c r="G24" s="42">
        <f>G26+G27</f>
        <v>0</v>
      </c>
      <c r="H24" s="42">
        <f>H26+H27</f>
        <v>123.211</v>
      </c>
      <c r="I24" s="42">
        <f>I26+I27</f>
        <v>3449.538</v>
      </c>
      <c r="J24" s="57">
        <f>J26+J27</f>
        <v>6850.0389999999998</v>
      </c>
      <c r="K24" s="56">
        <f t="shared" si="2"/>
        <v>11035.102999999999</v>
      </c>
      <c r="L24" s="42">
        <f>L26+L27</f>
        <v>0</v>
      </c>
      <c r="M24" s="42">
        <f>M26+M27</f>
        <v>76.094999999999999</v>
      </c>
      <c r="N24" s="42">
        <f>N26+N27</f>
        <v>5888.8940000000002</v>
      </c>
      <c r="O24" s="57">
        <f>O26+O27</f>
        <v>5070.1139999999996</v>
      </c>
      <c r="P24" s="56">
        <f t="shared" si="3"/>
        <v>7367.8</v>
      </c>
      <c r="Q24" s="42">
        <f>Q26+Q27</f>
        <v>0</v>
      </c>
      <c r="R24" s="42">
        <f>R26+R27</f>
        <v>93.3</v>
      </c>
      <c r="S24" s="42">
        <f>S26+S27</f>
        <v>3141.7</v>
      </c>
      <c r="T24" s="57">
        <f>T26+T27</f>
        <v>4132.8</v>
      </c>
      <c r="U24" s="56">
        <f t="shared" si="4"/>
        <v>3727.4</v>
      </c>
      <c r="V24" s="42">
        <f>V26+V27</f>
        <v>0</v>
      </c>
      <c r="W24" s="42">
        <f>W26+W27</f>
        <v>57.4</v>
      </c>
      <c r="X24" s="42">
        <f>X26+X27</f>
        <v>1620</v>
      </c>
      <c r="Y24" s="57">
        <f>Y26+Y27</f>
        <v>2050</v>
      </c>
      <c r="Z24" s="56">
        <f t="shared" si="5"/>
        <v>3636.3599999999997</v>
      </c>
      <c r="AA24" s="42">
        <f>AA26+AA27</f>
        <v>0</v>
      </c>
      <c r="AB24" s="42">
        <f>AB26+AB27</f>
        <v>57.36</v>
      </c>
      <c r="AC24" s="42">
        <f>AC26+AC27</f>
        <v>1539.4</v>
      </c>
      <c r="AD24" s="57">
        <f>AD26+AD27</f>
        <v>2039.6</v>
      </c>
      <c r="AE24" s="56">
        <f t="shared" si="6"/>
        <v>7363.76</v>
      </c>
      <c r="AF24" s="42">
        <f>AF26+AF27</f>
        <v>0</v>
      </c>
      <c r="AG24" s="42">
        <f>AG26+AG27</f>
        <v>114.75999999999999</v>
      </c>
      <c r="AH24" s="42">
        <f>AH26+AH27</f>
        <v>3159.4</v>
      </c>
      <c r="AI24" s="57">
        <f>AI26+AI27</f>
        <v>4089.6</v>
      </c>
      <c r="AJ24" s="14"/>
    </row>
    <row r="25" spans="3:36" ht="13.15" customHeight="1">
      <c r="C25" s="11"/>
      <c r="D25" s="43"/>
      <c r="E25" s="58" t="s">
        <v>35</v>
      </c>
      <c r="F25" s="41">
        <f t="shared" ref="F25:AI25" si="7">IF(F15=0,0,F24/F15*100)</f>
        <v>11.524964877610302</v>
      </c>
      <c r="G25" s="46">
        <f t="shared" si="7"/>
        <v>0</v>
      </c>
      <c r="H25" s="46">
        <f t="shared" si="7"/>
        <v>1.2945552002851131</v>
      </c>
      <c r="I25" s="46">
        <f t="shared" si="7"/>
        <v>3.8199499519535425</v>
      </c>
      <c r="J25" s="47">
        <f t="shared" si="7"/>
        <v>11.787517255493395</v>
      </c>
      <c r="K25" s="41">
        <f t="shared" si="7"/>
        <v>12.163556521507941</v>
      </c>
      <c r="L25" s="46">
        <f t="shared" si="7"/>
        <v>0</v>
      </c>
      <c r="M25" s="46">
        <f t="shared" si="7"/>
        <v>0.85461494315482567</v>
      </c>
      <c r="N25" s="46">
        <f t="shared" si="7"/>
        <v>6.4982416582548845</v>
      </c>
      <c r="O25" s="47">
        <f t="shared" si="7"/>
        <v>9.1418671748300575</v>
      </c>
      <c r="P25" s="41">
        <f t="shared" si="7"/>
        <v>8.668000000000001</v>
      </c>
      <c r="Q25" s="46">
        <f t="shared" si="7"/>
        <v>0</v>
      </c>
      <c r="R25" s="46">
        <f t="shared" si="7"/>
        <v>1.2884960640795469</v>
      </c>
      <c r="S25" s="46">
        <f t="shared" si="7"/>
        <v>3.7009637325109228</v>
      </c>
      <c r="T25" s="47">
        <f t="shared" si="7"/>
        <v>7.2700406353897309</v>
      </c>
      <c r="U25" s="41">
        <f t="shared" si="7"/>
        <v>8.433031674208145</v>
      </c>
      <c r="V25" s="46">
        <f t="shared" si="7"/>
        <v>0</v>
      </c>
      <c r="W25" s="46">
        <f t="shared" si="7"/>
        <v>1.2478260869565216</v>
      </c>
      <c r="X25" s="46">
        <f t="shared" si="7"/>
        <v>3.6709222172370195</v>
      </c>
      <c r="Y25" s="47">
        <f t="shared" si="7"/>
        <v>7.0031360384796706</v>
      </c>
      <c r="Z25" s="41">
        <f t="shared" si="7"/>
        <v>8.8047457627118639</v>
      </c>
      <c r="AA25" s="46">
        <f t="shared" si="7"/>
        <v>0</v>
      </c>
      <c r="AB25" s="46">
        <f t="shared" si="7"/>
        <v>1.3339534883720929</v>
      </c>
      <c r="AC25" s="46">
        <f t="shared" si="7"/>
        <v>3.7335405528375785</v>
      </c>
      <c r="AD25" s="47">
        <f t="shared" si="7"/>
        <v>7.5596065861534205</v>
      </c>
      <c r="AE25" s="41">
        <f t="shared" si="7"/>
        <v>8.6125847953216379</v>
      </c>
      <c r="AF25" s="46">
        <f t="shared" si="7"/>
        <v>0</v>
      </c>
      <c r="AG25" s="46">
        <f t="shared" si="7"/>
        <v>1.2894382022471909</v>
      </c>
      <c r="AH25" s="46">
        <f t="shared" si="7"/>
        <v>3.7011681043046667</v>
      </c>
      <c r="AI25" s="47">
        <f t="shared" si="7"/>
        <v>7.2700329441144653</v>
      </c>
      <c r="AJ25" s="14"/>
    </row>
    <row r="26" spans="3:36" ht="13.15" customHeight="1">
      <c r="C26" s="11"/>
      <c r="D26" s="43" t="s">
        <v>36</v>
      </c>
      <c r="E26" s="58" t="s">
        <v>37</v>
      </c>
      <c r="F26" s="41">
        <f t="shared" ref="F26:F37" si="8">G26+H26+I26+J26</f>
        <v>10422.788</v>
      </c>
      <c r="G26" s="46">
        <f>'[1]Приложение 1 (1.30)'!D371</f>
        <v>0</v>
      </c>
      <c r="H26" s="46">
        <f>'[1]Приложение 1 (1.30)'!D604</f>
        <v>123.211</v>
      </c>
      <c r="I26" s="46">
        <f>'[1]Приложение 1 (1.30)'!D836</f>
        <v>3449.538</v>
      </c>
      <c r="J26" s="47">
        <f>'[1]Приложение 1 (1.30)'!D1067</f>
        <v>6850.0389999999998</v>
      </c>
      <c r="K26" s="41">
        <f t="shared" ref="K26:K38" si="9">L26+M26+N26+O26</f>
        <v>11035.102999999999</v>
      </c>
      <c r="L26" s="46">
        <f>'[1]Приложение 1 (1.30)'!H371</f>
        <v>0</v>
      </c>
      <c r="M26" s="46">
        <f>'[1]Приложение 1 (1.30)'!H604</f>
        <v>76.094999999999999</v>
      </c>
      <c r="N26" s="46">
        <f>'[1]Приложение 1 (1.30)'!H836</f>
        <v>5888.8940000000002</v>
      </c>
      <c r="O26" s="47">
        <f>'[1]Приложение 1 (1.30)'!H1067</f>
        <v>5070.1139999999996</v>
      </c>
      <c r="P26" s="41">
        <f t="shared" ref="P26:P38" si="10">Q26+R26+S26+T26</f>
        <v>7367.8</v>
      </c>
      <c r="Q26" s="46">
        <f>'[1]Приложение 1 (1.30)'!L371</f>
        <v>0</v>
      </c>
      <c r="R26" s="46">
        <f>'[1]Приложение 1 (1.30)'!L604</f>
        <v>93.3</v>
      </c>
      <c r="S26" s="46">
        <f>'[1]Приложение 1 (1.30)'!L836</f>
        <v>3141.7</v>
      </c>
      <c r="T26" s="47">
        <f>'[1]Приложение 1 (1.30)'!L1067</f>
        <v>4132.8</v>
      </c>
      <c r="U26" s="41">
        <f t="shared" ref="U26:U37" si="11">V26+W26+X26+Y26</f>
        <v>3727.4</v>
      </c>
      <c r="V26" s="46">
        <f>'[1]Приложение 1 (1.30)'!P371</f>
        <v>0</v>
      </c>
      <c r="W26" s="46">
        <f>'[1]Приложение 1 (1.30)'!P604</f>
        <v>57.4</v>
      </c>
      <c r="X26" s="46">
        <f>'[1]Приложение 1 (1.30)'!P836</f>
        <v>1620</v>
      </c>
      <c r="Y26" s="47">
        <f>'[1]Приложение 1 (1.30)'!P1067</f>
        <v>2050</v>
      </c>
      <c r="Z26" s="41">
        <f t="shared" ref="Z26:Z38" si="12">AA26+AB26+AC26+AD26</f>
        <v>3636.3599999999997</v>
      </c>
      <c r="AA26" s="46">
        <f>'[1]Приложение 1 (1.30)'!T371</f>
        <v>0</v>
      </c>
      <c r="AB26" s="46">
        <f>'[1]Приложение 1 (1.30)'!T604</f>
        <v>57.36</v>
      </c>
      <c r="AC26" s="46">
        <f>'[1]Приложение 1 (1.30)'!T836</f>
        <v>1539.4</v>
      </c>
      <c r="AD26" s="47">
        <f>'[1]Приложение 1 (1.30)'!T1067</f>
        <v>2039.6</v>
      </c>
      <c r="AE26" s="41">
        <f t="shared" ref="AE26:AE38" si="13">AF26+AG26+AH26+AI26</f>
        <v>7363.76</v>
      </c>
      <c r="AF26" s="46">
        <f>'[1]Приложение 1 (1.30)'!X371</f>
        <v>0</v>
      </c>
      <c r="AG26" s="46">
        <f>'[1]Приложение 1 (1.30)'!X604</f>
        <v>114.75999999999999</v>
      </c>
      <c r="AH26" s="46">
        <f>'[1]Приложение 1 (1.30)'!X836</f>
        <v>3159.4</v>
      </c>
      <c r="AI26" s="47">
        <f>'[1]Приложение 1 (1.30)'!X1067</f>
        <v>4089.6</v>
      </c>
      <c r="AJ26" s="14"/>
    </row>
    <row r="27" spans="3:36" ht="12" customHeight="1" thickBot="1">
      <c r="C27" s="11"/>
      <c r="D27" s="52" t="s">
        <v>38</v>
      </c>
      <c r="E27" s="59" t="s">
        <v>39</v>
      </c>
      <c r="F27" s="54">
        <f t="shared" si="8"/>
        <v>0</v>
      </c>
      <c r="G27" s="55">
        <f>'[1]Приложение 1 (1.30)'!D372</f>
        <v>0</v>
      </c>
      <c r="H27" s="55">
        <f>'[1]Приложение 1 (1.30)'!D605</f>
        <v>0</v>
      </c>
      <c r="I27" s="55">
        <f>'[1]Приложение 1 (1.30)'!D837</f>
        <v>0</v>
      </c>
      <c r="J27" s="60">
        <f>'[1]Приложение 1 (1.30)'!D1068</f>
        <v>0</v>
      </c>
      <c r="K27" s="54">
        <f t="shared" si="9"/>
        <v>0</v>
      </c>
      <c r="L27" s="55">
        <f>'[1]Приложение 1 (1.30)'!H372</f>
        <v>0</v>
      </c>
      <c r="M27" s="55">
        <f>'[1]Приложение 1 (1.30)'!H605</f>
        <v>0</v>
      </c>
      <c r="N27" s="55">
        <f>'[1]Приложение 1 (1.30)'!H837</f>
        <v>0</v>
      </c>
      <c r="O27" s="60">
        <f>'[1]Приложение 1 (1.30)'!H1068</f>
        <v>0</v>
      </c>
      <c r="P27" s="54">
        <f t="shared" si="10"/>
        <v>0</v>
      </c>
      <c r="Q27" s="55">
        <f>'[1]Приложение 1 (1.30)'!L372</f>
        <v>0</v>
      </c>
      <c r="R27" s="55">
        <f>'[1]Приложение 1 (1.30)'!L605</f>
        <v>0</v>
      </c>
      <c r="S27" s="55">
        <f>'[1]Приложение 1 (1.30)'!L837</f>
        <v>0</v>
      </c>
      <c r="T27" s="60">
        <f>'[1]Приложение 1 (1.30)'!L1068</f>
        <v>0</v>
      </c>
      <c r="U27" s="54">
        <f t="shared" si="11"/>
        <v>0</v>
      </c>
      <c r="V27" s="55">
        <f>'[1]Приложение 1 (1.30)'!P372</f>
        <v>0</v>
      </c>
      <c r="W27" s="55">
        <f>'[1]Приложение 1 (1.30)'!P605</f>
        <v>0</v>
      </c>
      <c r="X27" s="55">
        <f>'[1]Приложение 1 (1.30)'!P837</f>
        <v>0</v>
      </c>
      <c r="Y27" s="60">
        <f>'[1]Приложение 1 (1.30)'!P1068</f>
        <v>0</v>
      </c>
      <c r="Z27" s="54">
        <f t="shared" si="12"/>
        <v>0</v>
      </c>
      <c r="AA27" s="55">
        <f>'[1]Приложение 1 (1.30)'!T372</f>
        <v>0</v>
      </c>
      <c r="AB27" s="55">
        <f>'[1]Приложение 1 (1.30)'!T605</f>
        <v>0</v>
      </c>
      <c r="AC27" s="55">
        <f>'[1]Приложение 1 (1.30)'!T837</f>
        <v>0</v>
      </c>
      <c r="AD27" s="60">
        <f>'[1]Приложение 1 (1.30)'!T1068</f>
        <v>0</v>
      </c>
      <c r="AE27" s="54">
        <f t="shared" si="13"/>
        <v>0</v>
      </c>
      <c r="AF27" s="55">
        <f>'[1]Приложение 1 (1.30)'!X372</f>
        <v>0</v>
      </c>
      <c r="AG27" s="55">
        <f>'[1]Приложение 1 (1.30)'!X605</f>
        <v>0</v>
      </c>
      <c r="AH27" s="55">
        <f>'[1]Приложение 1 (1.30)'!X837</f>
        <v>0</v>
      </c>
      <c r="AI27" s="60">
        <f>'[1]Приложение 1 (1.30)'!X1068</f>
        <v>0</v>
      </c>
      <c r="AJ27" s="14"/>
    </row>
    <row r="28" spans="3:36" ht="48.6" customHeight="1" thickBot="1">
      <c r="C28" s="11"/>
      <c r="D28" s="61" t="s">
        <v>40</v>
      </c>
      <c r="E28" s="62" t="s">
        <v>41</v>
      </c>
      <c r="F28" s="63">
        <f t="shared" si="8"/>
        <v>0</v>
      </c>
      <c r="G28" s="64">
        <f>'[1]Приложение 1 (1.30)'!D488</f>
        <v>0</v>
      </c>
      <c r="H28" s="64">
        <f>'[1]Приложение 1 (1.30)'!D721</f>
        <v>0</v>
      </c>
      <c r="I28" s="64">
        <f>'[1]Приложение 1 (1.30)'!D953</f>
        <v>0</v>
      </c>
      <c r="J28" s="64">
        <f>'[1]Приложение 1 (1.30)'!D1184</f>
        <v>0</v>
      </c>
      <c r="K28" s="63">
        <f t="shared" si="9"/>
        <v>0</v>
      </c>
      <c r="L28" s="64">
        <f>'[1]Приложение 1 (1.30)'!H488</f>
        <v>0</v>
      </c>
      <c r="M28" s="64">
        <f>'[1]Приложение 1 (1.30)'!H721</f>
        <v>0</v>
      </c>
      <c r="N28" s="64">
        <f>'[1]Приложение 1 (1.30)'!H953</f>
        <v>0</v>
      </c>
      <c r="O28" s="64">
        <f>'[1]Приложение 1 (1.30)'!H1184</f>
        <v>0</v>
      </c>
      <c r="P28" s="63">
        <f t="shared" si="10"/>
        <v>0</v>
      </c>
      <c r="Q28" s="64">
        <f>'[1]Приложение 1 (1.30)'!L488</f>
        <v>0</v>
      </c>
      <c r="R28" s="64">
        <f>'[1]Приложение 1 (1.30)'!L721</f>
        <v>0</v>
      </c>
      <c r="S28" s="64">
        <f>'[1]Приложение 1 (1.30)'!L953</f>
        <v>0</v>
      </c>
      <c r="T28" s="64">
        <f>'[1]Приложение 1 (1.30)'!L1184</f>
        <v>0</v>
      </c>
      <c r="U28" s="63">
        <f t="shared" si="11"/>
        <v>0</v>
      </c>
      <c r="V28" s="64">
        <f>'[1]Приложение 1 (1.30)'!P488</f>
        <v>0</v>
      </c>
      <c r="W28" s="64">
        <f>'[1]Приложение 1 (1.30)'!P721</f>
        <v>0</v>
      </c>
      <c r="X28" s="64">
        <f>'[1]Приложение 1 (1.30)'!P953</f>
        <v>0</v>
      </c>
      <c r="Y28" s="64">
        <f>'[1]Приложение 1 (1.30)'!P1184</f>
        <v>0</v>
      </c>
      <c r="Z28" s="63">
        <f t="shared" si="12"/>
        <v>0</v>
      </c>
      <c r="AA28" s="64">
        <f>'[1]Приложение 1 (1.30)'!T488</f>
        <v>0</v>
      </c>
      <c r="AB28" s="64">
        <f>'[1]Приложение 1 (1.30)'!T721</f>
        <v>0</v>
      </c>
      <c r="AC28" s="64">
        <f>'[1]Приложение 1 (1.30)'!T953</f>
        <v>0</v>
      </c>
      <c r="AD28" s="64">
        <f>'[1]Приложение 1 (1.30)'!T1184</f>
        <v>0</v>
      </c>
      <c r="AE28" s="63">
        <f t="shared" si="13"/>
        <v>0</v>
      </c>
      <c r="AF28" s="64">
        <f>'[1]Приложение 1 (1.30)'!X488</f>
        <v>0</v>
      </c>
      <c r="AG28" s="64">
        <f>'[1]Приложение 1 (1.30)'!X721</f>
        <v>0</v>
      </c>
      <c r="AH28" s="64">
        <f>'[1]Приложение 1 (1.30)'!X953</f>
        <v>0</v>
      </c>
      <c r="AI28" s="64">
        <f>'[1]Приложение 1 (1.30)'!X1184</f>
        <v>0</v>
      </c>
      <c r="AJ28" s="14"/>
    </row>
    <row r="29" spans="3:36" ht="12.6" customHeight="1">
      <c r="C29" s="11"/>
      <c r="D29" s="39" t="s">
        <v>42</v>
      </c>
      <c r="E29" s="40" t="s">
        <v>43</v>
      </c>
      <c r="F29" s="56">
        <f t="shared" si="8"/>
        <v>80013.826000000001</v>
      </c>
      <c r="G29" s="42">
        <f>G30+G36+G37</f>
        <v>0</v>
      </c>
      <c r="H29" s="42">
        <f>H30+H36+H37</f>
        <v>10.178000000000001</v>
      </c>
      <c r="I29" s="42">
        <f>I30+I36+I37</f>
        <v>28741.034</v>
      </c>
      <c r="J29" s="57">
        <f>J30+J36+J37</f>
        <v>51262.614000000001</v>
      </c>
      <c r="K29" s="56">
        <f t="shared" si="9"/>
        <v>79687.565000000002</v>
      </c>
      <c r="L29" s="42">
        <f>L30+L36+L37</f>
        <v>0</v>
      </c>
      <c r="M29" s="42">
        <f>M30+M36+M37</f>
        <v>23.689</v>
      </c>
      <c r="N29" s="42">
        <f>N30+N36+N37</f>
        <v>29273.612999999998</v>
      </c>
      <c r="O29" s="57">
        <f>O30+O36+O37</f>
        <v>50390.262999999999</v>
      </c>
      <c r="P29" s="56">
        <f t="shared" si="10"/>
        <v>77632.2</v>
      </c>
      <c r="Q29" s="42">
        <f>Q30+Q36+Q37</f>
        <v>0</v>
      </c>
      <c r="R29" s="42">
        <f>R30+R36+R37</f>
        <v>18</v>
      </c>
      <c r="S29" s="42">
        <f>S30+S36+S37</f>
        <v>24900</v>
      </c>
      <c r="T29" s="57">
        <f>T30+T36+T37</f>
        <v>52714.2</v>
      </c>
      <c r="U29" s="56">
        <f t="shared" si="11"/>
        <v>40472.6</v>
      </c>
      <c r="V29" s="42">
        <f>V30+V36+V37</f>
        <v>0</v>
      </c>
      <c r="W29" s="42">
        <f>W30+W36+W37</f>
        <v>12</v>
      </c>
      <c r="X29" s="42">
        <f>X30+X36+X37</f>
        <v>13238</v>
      </c>
      <c r="Y29" s="57">
        <f>Y30+Y36+Y37</f>
        <v>27222.6</v>
      </c>
      <c r="Z29" s="56">
        <f t="shared" si="12"/>
        <v>37663.64</v>
      </c>
      <c r="AA29" s="42">
        <f>AA30+AA36+AA37</f>
        <v>0</v>
      </c>
      <c r="AB29" s="42">
        <f>AB30+AB36+AB37</f>
        <v>11</v>
      </c>
      <c r="AC29" s="42">
        <f>AC30+AC36+AC37</f>
        <v>12712</v>
      </c>
      <c r="AD29" s="57">
        <f>AD30+AD36+AD37</f>
        <v>24940.639999999999</v>
      </c>
      <c r="AE29" s="56">
        <f t="shared" si="13"/>
        <v>78136.239999999991</v>
      </c>
      <c r="AF29" s="42">
        <f>AF30+AF36+AF37</f>
        <v>0</v>
      </c>
      <c r="AG29" s="42">
        <f>AG30+AG36+AG37</f>
        <v>23</v>
      </c>
      <c r="AH29" s="42">
        <f>AH30+AH36+AH37</f>
        <v>25950</v>
      </c>
      <c r="AI29" s="57">
        <f>AI30+AI36+AI37</f>
        <v>52163.24</v>
      </c>
      <c r="AJ29" s="14"/>
    </row>
    <row r="30" spans="3:36" ht="12.6" customHeight="1">
      <c r="C30" s="11"/>
      <c r="D30" s="43" t="s">
        <v>44</v>
      </c>
      <c r="E30" s="44" t="s">
        <v>45</v>
      </c>
      <c r="F30" s="41">
        <f t="shared" si="8"/>
        <v>80013.826000000001</v>
      </c>
      <c r="G30" s="46">
        <f>G32+G33+G34+G35</f>
        <v>0</v>
      </c>
      <c r="H30" s="46">
        <f>H32+H33+H34+H35</f>
        <v>10.178000000000001</v>
      </c>
      <c r="I30" s="46">
        <f>I32+I33+I34+I35</f>
        <v>28741.034</v>
      </c>
      <c r="J30" s="46">
        <f>J32+J33+J34+J35</f>
        <v>51262.614000000001</v>
      </c>
      <c r="K30" s="41">
        <f t="shared" si="9"/>
        <v>79687.565000000002</v>
      </c>
      <c r="L30" s="46">
        <f>L32+L33+L34+L35</f>
        <v>0</v>
      </c>
      <c r="M30" s="46">
        <f>M32+M33+M34+M35</f>
        <v>23.689</v>
      </c>
      <c r="N30" s="46">
        <f>N32+N33+N34+N35</f>
        <v>29273.612999999998</v>
      </c>
      <c r="O30" s="46">
        <f>O32+O33+O34+O35</f>
        <v>50390.262999999999</v>
      </c>
      <c r="P30" s="41">
        <f t="shared" si="10"/>
        <v>77632.2</v>
      </c>
      <c r="Q30" s="46">
        <f>Q32+Q33+Q34+Q35</f>
        <v>0</v>
      </c>
      <c r="R30" s="46">
        <f>R32+R33+R34+R35</f>
        <v>18</v>
      </c>
      <c r="S30" s="46">
        <f>S32+S33+S34+S35</f>
        <v>24900</v>
      </c>
      <c r="T30" s="46">
        <f>T32+T33+T34+T35</f>
        <v>52714.2</v>
      </c>
      <c r="U30" s="41">
        <f t="shared" si="11"/>
        <v>40472.6</v>
      </c>
      <c r="V30" s="46">
        <f>V32+V33+V34+V35</f>
        <v>0</v>
      </c>
      <c r="W30" s="46">
        <f>W32+W33+W34+W35</f>
        <v>12</v>
      </c>
      <c r="X30" s="46">
        <f>X32+X33+X34+X35</f>
        <v>13238</v>
      </c>
      <c r="Y30" s="46">
        <f>Y32+Y33+Y34+Y35</f>
        <v>27222.6</v>
      </c>
      <c r="Z30" s="41">
        <f t="shared" si="12"/>
        <v>37663.64</v>
      </c>
      <c r="AA30" s="46">
        <f>AA32+AA33+AA34+AA35</f>
        <v>0</v>
      </c>
      <c r="AB30" s="46">
        <f>AB32+AB33+AB34+AB35</f>
        <v>11</v>
      </c>
      <c r="AC30" s="46">
        <f>AC32+AC33+AC34+AC35</f>
        <v>12712</v>
      </c>
      <c r="AD30" s="46">
        <f>AD32+AD33+AD34+AD35</f>
        <v>24940.639999999999</v>
      </c>
      <c r="AE30" s="41">
        <f t="shared" si="13"/>
        <v>78136.239999999991</v>
      </c>
      <c r="AF30" s="46">
        <f>AF32+AF33+AF34+AF35</f>
        <v>0</v>
      </c>
      <c r="AG30" s="46">
        <f>AG32+AG33+AG34+AG35</f>
        <v>23</v>
      </c>
      <c r="AH30" s="46">
        <f>AH32+AH33+AH34+AH35</f>
        <v>25950</v>
      </c>
      <c r="AI30" s="46">
        <f>AI32+AI33+AI34+AI35</f>
        <v>52163.24</v>
      </c>
      <c r="AJ30" s="14"/>
    </row>
    <row r="31" spans="3:36" ht="22.15" customHeight="1">
      <c r="C31" s="11"/>
      <c r="D31" s="43"/>
      <c r="E31" s="48" t="s">
        <v>46</v>
      </c>
      <c r="F31" s="41">
        <f t="shared" si="8"/>
        <v>0</v>
      </c>
      <c r="G31" s="65"/>
      <c r="H31" s="65"/>
      <c r="I31" s="65"/>
      <c r="J31" s="66"/>
      <c r="K31" s="41">
        <f t="shared" si="9"/>
        <v>0</v>
      </c>
      <c r="L31" s="65"/>
      <c r="M31" s="65"/>
      <c r="N31" s="65"/>
      <c r="O31" s="66"/>
      <c r="P31" s="41">
        <f t="shared" si="10"/>
        <v>0</v>
      </c>
      <c r="Q31" s="65"/>
      <c r="R31" s="65"/>
      <c r="S31" s="65"/>
      <c r="T31" s="66"/>
      <c r="U31" s="41">
        <f t="shared" si="11"/>
        <v>0</v>
      </c>
      <c r="V31" s="65"/>
      <c r="W31" s="65"/>
      <c r="X31" s="65"/>
      <c r="Y31" s="66"/>
      <c r="Z31" s="41">
        <f t="shared" si="12"/>
        <v>0</v>
      </c>
      <c r="AA31" s="65"/>
      <c r="AB31" s="65"/>
      <c r="AC31" s="65"/>
      <c r="AD31" s="66"/>
      <c r="AE31" s="41">
        <f t="shared" si="13"/>
        <v>0</v>
      </c>
      <c r="AF31" s="65"/>
      <c r="AG31" s="65"/>
      <c r="AH31" s="65"/>
      <c r="AI31" s="66"/>
      <c r="AJ31" s="14"/>
    </row>
    <row r="32" spans="3:36" ht="13.15" customHeight="1">
      <c r="C32" s="11"/>
      <c r="D32" s="43" t="s">
        <v>47</v>
      </c>
      <c r="E32" s="48" t="s">
        <v>48</v>
      </c>
      <c r="F32" s="41">
        <f t="shared" si="8"/>
        <v>64985.902999999998</v>
      </c>
      <c r="G32" s="65"/>
      <c r="H32" s="65"/>
      <c r="I32" s="65">
        <v>15824.398999999999</v>
      </c>
      <c r="J32" s="66">
        <v>49161.504000000001</v>
      </c>
      <c r="K32" s="41">
        <f t="shared" si="9"/>
        <v>65713.157000000007</v>
      </c>
      <c r="L32" s="65"/>
      <c r="M32" s="65"/>
      <c r="N32" s="65">
        <v>17009.5</v>
      </c>
      <c r="O32" s="66">
        <v>48703.656999999999</v>
      </c>
      <c r="P32" s="41">
        <f t="shared" si="10"/>
        <v>66374.7</v>
      </c>
      <c r="Q32" s="65"/>
      <c r="R32" s="65"/>
      <c r="S32" s="65">
        <v>16473</v>
      </c>
      <c r="T32" s="66">
        <v>49901.7</v>
      </c>
      <c r="U32" s="41">
        <f>V32+W32+X32+Y32</f>
        <v>35260.6</v>
      </c>
      <c r="V32" s="65"/>
      <c r="W32" s="65"/>
      <c r="X32" s="65">
        <v>8888</v>
      </c>
      <c r="Y32" s="66">
        <v>26372.6</v>
      </c>
      <c r="Z32" s="41">
        <f t="shared" si="12"/>
        <v>32452.639999999999</v>
      </c>
      <c r="AA32" s="65"/>
      <c r="AB32" s="65"/>
      <c r="AC32" s="65">
        <v>8362</v>
      </c>
      <c r="AD32" s="66">
        <v>24090.639999999999</v>
      </c>
      <c r="AE32" s="41">
        <f t="shared" si="13"/>
        <v>67713.239999999991</v>
      </c>
      <c r="AF32" s="65"/>
      <c r="AG32" s="65"/>
      <c r="AH32" s="65">
        <v>17250</v>
      </c>
      <c r="AI32" s="66">
        <v>50463.24</v>
      </c>
      <c r="AJ32" s="14"/>
    </row>
    <row r="33" spans="3:36" ht="12" customHeight="1">
      <c r="C33" s="11"/>
      <c r="D33" s="43" t="s">
        <v>49</v>
      </c>
      <c r="E33" s="48" t="s">
        <v>50</v>
      </c>
      <c r="F33" s="41">
        <f t="shared" si="8"/>
        <v>0</v>
      </c>
      <c r="G33" s="65"/>
      <c r="H33" s="65"/>
      <c r="I33" s="65"/>
      <c r="J33" s="66"/>
      <c r="K33" s="41">
        <f t="shared" si="9"/>
        <v>0</v>
      </c>
      <c r="L33" s="65"/>
      <c r="M33" s="65"/>
      <c r="N33" s="65"/>
      <c r="O33" s="66"/>
      <c r="P33" s="41">
        <f t="shared" si="10"/>
        <v>0</v>
      </c>
      <c r="Q33" s="65"/>
      <c r="R33" s="65"/>
      <c r="S33" s="65"/>
      <c r="T33" s="66"/>
      <c r="U33" s="41">
        <f t="shared" si="11"/>
        <v>0</v>
      </c>
      <c r="V33" s="65"/>
      <c r="W33" s="65"/>
      <c r="X33" s="65"/>
      <c r="Y33" s="66"/>
      <c r="Z33" s="41">
        <f t="shared" si="12"/>
        <v>0</v>
      </c>
      <c r="AA33" s="65"/>
      <c r="AB33" s="65"/>
      <c r="AC33" s="65"/>
      <c r="AD33" s="66"/>
      <c r="AE33" s="41">
        <f t="shared" si="13"/>
        <v>0</v>
      </c>
      <c r="AF33" s="65"/>
      <c r="AG33" s="65"/>
      <c r="AH33" s="65"/>
      <c r="AI33" s="66"/>
      <c r="AJ33" s="14"/>
    </row>
    <row r="34" spans="3:36" ht="13.9" customHeight="1">
      <c r="C34" s="11"/>
      <c r="D34" s="43" t="s">
        <v>51</v>
      </c>
      <c r="E34" s="48" t="s">
        <v>52</v>
      </c>
      <c r="F34" s="41">
        <f t="shared" si="8"/>
        <v>15027.923000000001</v>
      </c>
      <c r="G34" s="65"/>
      <c r="H34" s="65">
        <v>10.178000000000001</v>
      </c>
      <c r="I34" s="65">
        <v>12916.635</v>
      </c>
      <c r="J34" s="66">
        <v>2101.11</v>
      </c>
      <c r="K34" s="41">
        <f t="shared" si="9"/>
        <v>13974.407999999999</v>
      </c>
      <c r="L34" s="65"/>
      <c r="M34" s="65">
        <v>23.689</v>
      </c>
      <c r="N34" s="65">
        <v>12264.112999999999</v>
      </c>
      <c r="O34" s="66">
        <v>1686.606</v>
      </c>
      <c r="P34" s="41">
        <f t="shared" si="10"/>
        <v>11257.5</v>
      </c>
      <c r="Q34" s="65"/>
      <c r="R34" s="65">
        <v>18</v>
      </c>
      <c r="S34" s="65">
        <v>8427</v>
      </c>
      <c r="T34" s="66">
        <v>2812.5</v>
      </c>
      <c r="U34" s="41">
        <f t="shared" si="11"/>
        <v>5212</v>
      </c>
      <c r="V34" s="65"/>
      <c r="W34" s="65">
        <v>12</v>
      </c>
      <c r="X34" s="65">
        <v>4350</v>
      </c>
      <c r="Y34" s="66">
        <v>850</v>
      </c>
      <c r="Z34" s="41">
        <f t="shared" si="12"/>
        <v>5211</v>
      </c>
      <c r="AA34" s="65"/>
      <c r="AB34" s="65">
        <v>11</v>
      </c>
      <c r="AC34" s="65">
        <v>4350</v>
      </c>
      <c r="AD34" s="66">
        <v>850</v>
      </c>
      <c r="AE34" s="41">
        <f t="shared" si="13"/>
        <v>10423</v>
      </c>
      <c r="AF34" s="65"/>
      <c r="AG34" s="65">
        <v>23</v>
      </c>
      <c r="AH34" s="65">
        <v>8700</v>
      </c>
      <c r="AI34" s="66">
        <v>1700</v>
      </c>
      <c r="AJ34" s="14"/>
    </row>
    <row r="35" spans="3:36" ht="24.75" customHeight="1">
      <c r="C35" s="11"/>
      <c r="D35" s="43" t="s">
        <v>53</v>
      </c>
      <c r="E35" s="48" t="s">
        <v>54</v>
      </c>
      <c r="F35" s="41">
        <f t="shared" si="8"/>
        <v>0</v>
      </c>
      <c r="G35" s="65"/>
      <c r="H35" s="65"/>
      <c r="I35" s="65"/>
      <c r="J35" s="66"/>
      <c r="K35" s="41">
        <f t="shared" si="9"/>
        <v>0</v>
      </c>
      <c r="L35" s="65"/>
      <c r="M35" s="65"/>
      <c r="N35" s="65"/>
      <c r="O35" s="66"/>
      <c r="P35" s="41">
        <f t="shared" si="10"/>
        <v>0</v>
      </c>
      <c r="Q35" s="65"/>
      <c r="R35" s="65"/>
      <c r="S35" s="65"/>
      <c r="T35" s="66"/>
      <c r="U35" s="41">
        <f t="shared" si="11"/>
        <v>0</v>
      </c>
      <c r="V35" s="65"/>
      <c r="W35" s="65"/>
      <c r="X35" s="65"/>
      <c r="Y35" s="66"/>
      <c r="Z35" s="41">
        <f t="shared" si="12"/>
        <v>0</v>
      </c>
      <c r="AA35" s="65"/>
      <c r="AB35" s="65"/>
      <c r="AC35" s="65"/>
      <c r="AD35" s="66"/>
      <c r="AE35" s="41">
        <f t="shared" si="13"/>
        <v>0</v>
      </c>
      <c r="AF35" s="65"/>
      <c r="AG35" s="65"/>
      <c r="AH35" s="65"/>
      <c r="AI35" s="66"/>
      <c r="AJ35" s="14"/>
    </row>
    <row r="36" spans="3:36" ht="13.15" customHeight="1">
      <c r="C36" s="11"/>
      <c r="D36" s="43" t="s">
        <v>55</v>
      </c>
      <c r="E36" s="44" t="s">
        <v>56</v>
      </c>
      <c r="F36" s="41">
        <f t="shared" si="8"/>
        <v>0</v>
      </c>
      <c r="G36" s="65"/>
      <c r="H36" s="65"/>
      <c r="I36" s="65"/>
      <c r="J36" s="66"/>
      <c r="K36" s="41">
        <f t="shared" si="9"/>
        <v>0</v>
      </c>
      <c r="L36" s="65"/>
      <c r="M36" s="65"/>
      <c r="N36" s="65"/>
      <c r="O36" s="66"/>
      <c r="P36" s="41">
        <f t="shared" si="10"/>
        <v>0</v>
      </c>
      <c r="Q36" s="65"/>
      <c r="R36" s="65"/>
      <c r="S36" s="65"/>
      <c r="T36" s="66"/>
      <c r="U36" s="41">
        <f t="shared" si="11"/>
        <v>0</v>
      </c>
      <c r="V36" s="65"/>
      <c r="W36" s="65"/>
      <c r="X36" s="65"/>
      <c r="Y36" s="66"/>
      <c r="Z36" s="41">
        <f t="shared" si="12"/>
        <v>0</v>
      </c>
      <c r="AA36" s="65"/>
      <c r="AB36" s="65"/>
      <c r="AC36" s="65"/>
      <c r="AD36" s="66"/>
      <c r="AE36" s="41">
        <f t="shared" si="13"/>
        <v>0</v>
      </c>
      <c r="AF36" s="65"/>
      <c r="AG36" s="65"/>
      <c r="AH36" s="65"/>
      <c r="AI36" s="66"/>
      <c r="AJ36" s="14"/>
    </row>
    <row r="37" spans="3:36" ht="11.45" customHeight="1" thickBot="1">
      <c r="C37" s="11"/>
      <c r="D37" s="52" t="s">
        <v>57</v>
      </c>
      <c r="E37" s="67" t="s">
        <v>58</v>
      </c>
      <c r="F37" s="54">
        <f t="shared" si="8"/>
        <v>0</v>
      </c>
      <c r="G37" s="55">
        <f>'[1]Приложение 1 (1.30)'!D401</f>
        <v>0</v>
      </c>
      <c r="H37" s="55">
        <f>'[1]Приложение 1 (1.30)'!D634</f>
        <v>0</v>
      </c>
      <c r="I37" s="55">
        <f>'[1]Приложение 1 (1.30)'!D866</f>
        <v>0</v>
      </c>
      <c r="J37" s="60">
        <f>'[1]Приложение 1 (1.30)'!D1097</f>
        <v>0</v>
      </c>
      <c r="K37" s="54">
        <f t="shared" si="9"/>
        <v>0</v>
      </c>
      <c r="L37" s="55">
        <f>'[1]Приложение 1 (1.30)'!H401</f>
        <v>0</v>
      </c>
      <c r="M37" s="55">
        <f>'[1]Приложение 1 (1.30)'!H634</f>
        <v>0</v>
      </c>
      <c r="N37" s="55">
        <f>'[1]Приложение 1 (1.30)'!H866</f>
        <v>0</v>
      </c>
      <c r="O37" s="60">
        <f>'[1]Приложение 1 (1.30)'!H1097</f>
        <v>0</v>
      </c>
      <c r="P37" s="54">
        <f t="shared" si="10"/>
        <v>0</v>
      </c>
      <c r="Q37" s="55">
        <f>'[1]Приложение 1 (1.30)'!L401</f>
        <v>0</v>
      </c>
      <c r="R37" s="55">
        <f>'[1]Приложение 1 (1.30)'!L634</f>
        <v>0</v>
      </c>
      <c r="S37" s="55">
        <f>'[1]Приложение 1 (1.30)'!L866</f>
        <v>0</v>
      </c>
      <c r="T37" s="60">
        <f>'[1]Приложение 1 (1.30)'!L1097</f>
        <v>0</v>
      </c>
      <c r="U37" s="54">
        <f t="shared" si="11"/>
        <v>0</v>
      </c>
      <c r="V37" s="55">
        <f>'[1]Приложение 1 (1.30)'!P401</f>
        <v>0</v>
      </c>
      <c r="W37" s="55">
        <f>'[1]Приложение 1 (1.30)'!P634</f>
        <v>0</v>
      </c>
      <c r="X37" s="55">
        <f>'[1]Приложение 1 (1.30)'!P866</f>
        <v>0</v>
      </c>
      <c r="Y37" s="60">
        <f>'[1]Приложение 1 (1.30)'!P1097</f>
        <v>0</v>
      </c>
      <c r="Z37" s="54">
        <f t="shared" si="12"/>
        <v>0</v>
      </c>
      <c r="AA37" s="55">
        <f>'[1]Приложение 1 (1.30)'!T401</f>
        <v>0</v>
      </c>
      <c r="AB37" s="55">
        <f>'[1]Приложение 1 (1.30)'!T634</f>
        <v>0</v>
      </c>
      <c r="AC37" s="55">
        <f>'[1]Приложение 1 (1.30)'!T866</f>
        <v>0</v>
      </c>
      <c r="AD37" s="60">
        <f>'[1]Приложение 1 (1.30)'!T1097</f>
        <v>0</v>
      </c>
      <c r="AE37" s="54">
        <f t="shared" si="13"/>
        <v>0</v>
      </c>
      <c r="AF37" s="55">
        <f>'[1]Приложение 1 (1.30)'!X401</f>
        <v>0</v>
      </c>
      <c r="AG37" s="55">
        <f>'[1]Приложение 1 (1.30)'!X634</f>
        <v>0</v>
      </c>
      <c r="AH37" s="55">
        <f>'[1]Приложение 1 (1.30)'!X866</f>
        <v>0</v>
      </c>
      <c r="AI37" s="60">
        <f>'[1]Приложение 1 (1.30)'!X1097</f>
        <v>0</v>
      </c>
      <c r="AJ37" s="14"/>
    </row>
    <row r="38" spans="3:36" ht="11.45" customHeight="1" thickBot="1">
      <c r="C38" s="11"/>
      <c r="D38" s="61">
        <v>5</v>
      </c>
      <c r="E38" s="62" t="s">
        <v>59</v>
      </c>
      <c r="F38" s="63">
        <f>G38+H38+I38+J38</f>
        <v>-7.8514972301491071E-13</v>
      </c>
      <c r="G38" s="55">
        <f>G15-F17-G24-G28-G29</f>
        <v>0</v>
      </c>
      <c r="H38" s="55">
        <f>H15-F18-H24-H28-H29</f>
        <v>-7.8514972301491071E-13</v>
      </c>
      <c r="I38" s="55">
        <f>I15-F19-I24-I28-I29</f>
        <v>0</v>
      </c>
      <c r="J38" s="60">
        <f>J15-J24-J28-J29</f>
        <v>0</v>
      </c>
      <c r="K38" s="63">
        <f t="shared" si="9"/>
        <v>-3.4816594052244909E-13</v>
      </c>
      <c r="L38" s="55">
        <f>L15-K17-L24-L28-L29</f>
        <v>0</v>
      </c>
      <c r="M38" s="55">
        <f>M15-K18-M24-M28-M29</f>
        <v>-3.4816594052244909E-13</v>
      </c>
      <c r="N38" s="55">
        <f>N15-K19-N24-N28-N29</f>
        <v>0</v>
      </c>
      <c r="O38" s="60">
        <f>O15-O24-O28-O29</f>
        <v>0</v>
      </c>
      <c r="P38" s="63">
        <f t="shared" si="10"/>
        <v>1.8474111129762605E-13</v>
      </c>
      <c r="Q38" s="55">
        <f>Q15-P17-Q24-Q28-Q29</f>
        <v>0</v>
      </c>
      <c r="R38" s="55">
        <f>R15-P18-R24-R28-R29</f>
        <v>1.8474111129762605E-13</v>
      </c>
      <c r="S38" s="55">
        <f>S15-P19-S24-S28-S29</f>
        <v>0</v>
      </c>
      <c r="T38" s="60">
        <f>T15-T24-T28-T29</f>
        <v>0</v>
      </c>
      <c r="U38" s="63">
        <f>V38+W38+X38+Y38</f>
        <v>-3.6237679523765109E-13</v>
      </c>
      <c r="V38" s="55">
        <f>V15-U17-V24-V28-V29</f>
        <v>0</v>
      </c>
      <c r="W38" s="55">
        <f>W15-U18-W24-W28-W29</f>
        <v>-3.6237679523765109E-13</v>
      </c>
      <c r="X38" s="55">
        <f>X15-U19-X24-X28-X29</f>
        <v>0</v>
      </c>
      <c r="Y38" s="60">
        <f>Y15-Y24-Y28-Y29</f>
        <v>0</v>
      </c>
      <c r="Z38" s="63">
        <f t="shared" si="12"/>
        <v>-3.2684965844964609E-13</v>
      </c>
      <c r="AA38" s="55">
        <f>AA15-Z17-AA24-AA28-AA29</f>
        <v>0</v>
      </c>
      <c r="AB38" s="55">
        <f>AB15-Z18-AB24-AB28-AB29</f>
        <v>-3.2684965844964609E-13</v>
      </c>
      <c r="AC38" s="55">
        <f>AC15-Z19-AC24-AC28-AC29</f>
        <v>0</v>
      </c>
      <c r="AD38" s="60">
        <f>AD15-AD24-AD28-AD29</f>
        <v>0</v>
      </c>
      <c r="AE38" s="63">
        <f t="shared" si="13"/>
        <v>-1.5916157281026244E-12</v>
      </c>
      <c r="AF38" s="55">
        <f>AF15-AE17-AF24-AF28-AF29</f>
        <v>0</v>
      </c>
      <c r="AG38" s="55">
        <f>AG15-AE18-AG24-AG28-AG29</f>
        <v>-1.5916157281026244E-12</v>
      </c>
      <c r="AH38" s="55">
        <f>AH15-AE19-AH24-AH28-AH29</f>
        <v>0</v>
      </c>
      <c r="AI38" s="60">
        <f>AI15-AI24-AI28-AI29</f>
        <v>0</v>
      </c>
      <c r="AJ38" s="14"/>
    </row>
    <row r="39" spans="3:36"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</row>
    <row r="42" spans="3:36" ht="15">
      <c r="E42" s="69" t="s">
        <v>60</v>
      </c>
      <c r="F42" s="70" t="s">
        <v>61</v>
      </c>
      <c r="G42" s="70"/>
      <c r="H42" s="70"/>
      <c r="I42" s="70"/>
      <c r="J42" s="71"/>
      <c r="K42" s="70" t="s">
        <v>62</v>
      </c>
      <c r="L42" s="70"/>
      <c r="M42" s="70"/>
    </row>
    <row r="43" spans="3:36" ht="15">
      <c r="E43" s="69"/>
      <c r="F43" s="72" t="s">
        <v>63</v>
      </c>
      <c r="G43" s="72"/>
      <c r="H43" s="72"/>
      <c r="I43" s="72"/>
      <c r="J43" s="73"/>
      <c r="K43" s="72" t="s">
        <v>64</v>
      </c>
      <c r="L43" s="72"/>
      <c r="M43" s="72"/>
    </row>
    <row r="44" spans="3:36" ht="15">
      <c r="E44" s="69" t="s">
        <v>65</v>
      </c>
      <c r="F44" s="70" t="s">
        <v>66</v>
      </c>
      <c r="G44" s="70"/>
      <c r="H44" s="70"/>
      <c r="I44" s="70"/>
      <c r="J44" s="71"/>
      <c r="K44" s="70" t="s">
        <v>67</v>
      </c>
      <c r="L44" s="70"/>
      <c r="M44" s="70"/>
    </row>
    <row r="45" spans="3:36" ht="15">
      <c r="E45" s="69"/>
      <c r="F45" s="72" t="s">
        <v>63</v>
      </c>
      <c r="G45" s="72"/>
      <c r="H45" s="72"/>
      <c r="I45" s="72"/>
      <c r="J45" s="73"/>
      <c r="K45" s="72" t="s">
        <v>64</v>
      </c>
      <c r="L45" s="72"/>
      <c r="M45" s="72"/>
    </row>
    <row r="46" spans="3:36" ht="15">
      <c r="E46" s="69" t="s">
        <v>68</v>
      </c>
      <c r="F46" s="70"/>
      <c r="G46" s="70"/>
      <c r="H46" s="70"/>
      <c r="I46" s="70"/>
      <c r="J46" s="71"/>
      <c r="K46" s="70" t="s">
        <v>69</v>
      </c>
      <c r="L46" s="70"/>
      <c r="M46" s="70"/>
    </row>
    <row r="47" spans="3:36" ht="15">
      <c r="E47" s="74"/>
      <c r="F47" s="74"/>
      <c r="G47" s="75"/>
      <c r="H47" s="75"/>
      <c r="I47" s="75"/>
      <c r="J47" s="75"/>
      <c r="K47" s="75"/>
      <c r="L47" s="75"/>
      <c r="M47" s="75"/>
    </row>
  </sheetData>
  <sheetProtection sheet="1" objects="1" scenarios="1"/>
  <mergeCells count="15">
    <mergeCell ref="AE12:AI12"/>
    <mergeCell ref="F43:I43"/>
    <mergeCell ref="K43:M43"/>
    <mergeCell ref="F45:I45"/>
    <mergeCell ref="K45:M45"/>
    <mergeCell ref="AG7:AI7"/>
    <mergeCell ref="D9:AI9"/>
    <mergeCell ref="D10:AI10"/>
    <mergeCell ref="D12:D13"/>
    <mergeCell ref="E12:E13"/>
    <mergeCell ref="F12:J12"/>
    <mergeCell ref="K12:O12"/>
    <mergeCell ref="P12:T12"/>
    <mergeCell ref="U12:Y12"/>
    <mergeCell ref="Z12:AD12"/>
  </mergeCells>
  <dataValidations count="1">
    <dataValidation type="decimal" allowBlank="1" showInputMessage="1" showErrorMessage="1" errorTitle="Внимание" error="Допускается ввод только действительных чисел!" sqref="Q31:T35 G31:J35 AA31:AD35 V31:Y35 L31:O35 AF31:AI35">
      <formula1>-9.99999999999999E+23</formula1>
      <formula2>9.99999999999999E+23</formula2>
    </dataValidation>
  </dataValidations>
  <pageMargins left="0" right="0" top="0.74803149606299213" bottom="0.74803149606299213" header="0.31496062992125984" footer="0.31496062992125984"/>
  <pageSetup paperSize="9" scale="75" orientation="landscape" r:id="rId1"/>
  <colBreaks count="2" manualBreakCount="2">
    <brk id="10" max="45" man="1"/>
    <brk id="20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Баланс э.э._2018_план</vt:lpstr>
      <vt:lpstr>'Баланс э.э._2018_план'!Область_печати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Ларионова Е.А.</dc:creator>
  <cp:lastModifiedBy>Ларионова Е.А.</cp:lastModifiedBy>
  <dcterms:created xsi:type="dcterms:W3CDTF">2019-02-15T11:31:50Z</dcterms:created>
  <dcterms:modified xsi:type="dcterms:W3CDTF">2019-02-15T11:32:57Z</dcterms:modified>
</cp:coreProperties>
</file>