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9525"/>
  </bookViews>
  <sheets>
    <sheet name="Баланс э.э._план_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DELETE_MUTUAL_SETTLEMENT_HL_COLUMN_MARKER">#REF!</definedName>
    <definedName name="GOD">[2]Заголовок!$B$11</definedName>
    <definedName name="logic">[3]TEHSHEET!$E$2:$E$3</definedName>
    <definedName name="method_calc_services_amount">[3]TEHSHEET!$G$15:$G$18</definedName>
    <definedName name="org">[4]Титульный!$F$10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'[5]4'!$F$23:$I$23,'[5]4'!$F$25:$I$25,'[5]4'!$F$27:$I$31,'[5]4'!$K$14:$N$20,'[5]4'!$K$23:$N$23,'[5]4'!$K$25:$N$25,'[5]4'!$K$27:$N$31,'[5]4'!$P$14:$S$20,'[5]4'!$P$23:$S$23</definedName>
    <definedName name="P1_SCOPE_5_PRT" hidden="1">'[5]5'!$F$23:$I$23,'[5]5'!$F$25:$I$25,'[5]5'!$F$27:$I$31,'[5]5'!$K$14:$N$21,'[5]5'!$K$23:$N$23,'[5]5'!$K$25:$N$25,'[5]5'!$K$27:$N$31,'[5]5'!$P$14:$S$21,'[5]5'!$P$23:$S$23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 hidden="1">#REF!,#REF!,#REF!,#REF!,#REF!,#REF!,#REF!,#REF!</definedName>
    <definedName name="P2_SCOPE_4_PRT" hidden="1">'[5]4'!$P$25:$S$25,'[5]4'!$P$27:$S$31,'[5]4'!$U$14:$X$20,'[5]4'!$U$23:$X$23,'[5]4'!$U$25:$X$25,'[5]4'!$U$27:$X$31,'[5]4'!$Z$14:$AC$20,'[5]4'!$Z$23:$AC$23,'[5]4'!$Z$25:$AC$25</definedName>
    <definedName name="P2_SCOPE_5_PRT" hidden="1">'[5]5'!$P$25:$S$25,'[5]5'!$P$27:$S$31,'[5]5'!$U$14:$X$21,'[5]5'!$U$23:$X$23,'[5]5'!$U$25:$X$25,'[5]5'!$U$27:$X$31,'[5]5'!$Z$14:$AC$21,'[5]5'!$Z$23:$AC$23,'[5]5'!$Z$25:$AC$25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reg_name">[6]Титульный!$F$6</definedName>
    <definedName name="sbwt_name">[6]REESTR_ORG!$H$33:$H$36</definedName>
    <definedName name="sbwt_name_o">[3]REESTR_ORG!$AN$33:$AN$37</definedName>
    <definedName name="sbwt_name_oep">[6]REESTR_ORG!$AR$33:$AR$37</definedName>
    <definedName name="SCOPE_16_LD">#REF!</definedName>
    <definedName name="SCOPE_16_PRT">P1_SCOPE_16_PRT,P2_SCOPE_16_PRT</definedName>
    <definedName name="SCOPE_17.1_LD">#REF!</definedName>
    <definedName name="SCOPE_17.1_PRT">#REF!,#REF!,#REF!,#REF!,#REF!,#REF!</definedName>
    <definedName name="SCOPE_17_LD">#REF!</definedName>
    <definedName name="SCOPE_17_PRT">#REF!,#REF!,#REF!,#REF!,#REF!,#REF!,#REF!,P1_SCOPE_17_PRT</definedName>
    <definedName name="SCOPE_24_LD">#REF!,#REF!</definedName>
    <definedName name="SCOPE_24_PRT">#REF!,#REF!,#REF!,#REF!</definedName>
    <definedName name="SCOPE_25_LD">#REF!</definedName>
    <definedName name="SCOPE_25_PRT">#REF!,#REF!,#REF!,#REF!</definedName>
    <definedName name="SCOPE_4_PRT">'[5]4'!$Z$27:$AC$31,'[5]4'!$F$14:$I$20,P1_SCOPE_4_PRT,P2_SCOPE_4_PRT</definedName>
    <definedName name="SCOPE_5_PRT">'[5]5'!$Z$27:$AC$31,'[5]5'!$F$14:$I$21,P1_SCOPE_5_PRT,P2_SCOPE_5_PRT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PER_LD">#REF!</definedName>
    <definedName name="SCOPE_PER_PRT">P5_SCOPE_PER_PRT,P6_SCOPE_PER_PRT,P7_SCOPE_PER_PRT,P8_SCOPE_PER_PRT</definedName>
    <definedName name="SCOPE_SPR_PRT">#REF!,#REF!,#REF!</definedName>
    <definedName name="SCOPE_SV_LD1">#REF!,#REF!,#REF!,#REF!,#REF!,P1_SCOPE_SV_LD1</definedName>
    <definedName name="SCOPE_SV_LD2">#REF!</definedName>
    <definedName name="SCOPE_SV_PRT">P1_SCOPE_SV_PRT,P2_SCOPE_SV_PRT,P3_SCOPE_SV_PRT</definedName>
    <definedName name="small_customers_range">[6]TEHSHEET!$G$23:$G$42</definedName>
    <definedName name="TARGET">[7]TEHSHEET!$I$42:$I$45</definedName>
    <definedName name="tso_name">[3]REESTR_ORG!$A$33:$A$53</definedName>
    <definedName name="version">[6]Инструкция!$O$2</definedName>
    <definedName name="YEAR">[6]TEHSHEET!$C$2:$C$13</definedName>
    <definedName name="БазовыйПериод">[5]Заголовок!$B$15</definedName>
    <definedName name="_xlnm.Print_Area" localSheetId="0">'Баланс э.э._план_2019'!$A$1:$T$47</definedName>
  </definedNames>
  <calcPr calcId="145621"/>
</workbook>
</file>

<file path=xl/calcChain.xml><?xml version="1.0" encoding="utf-8"?>
<calcChain xmlns="http://schemas.openxmlformats.org/spreadsheetml/2006/main">
  <c r="R38" i="1" l="1"/>
  <c r="O38" i="1"/>
  <c r="N38" i="1"/>
  <c r="K38" i="1" s="1"/>
  <c r="M38" i="1"/>
  <c r="L38" i="1"/>
  <c r="J38" i="1"/>
  <c r="T38" i="1" s="1"/>
  <c r="I38" i="1"/>
  <c r="S38" i="1" s="1"/>
  <c r="H38" i="1"/>
  <c r="G38" i="1"/>
  <c r="Q38" i="1" s="1"/>
  <c r="F38" i="1"/>
  <c r="Q37" i="1"/>
  <c r="O37" i="1"/>
  <c r="N37" i="1"/>
  <c r="M37" i="1"/>
  <c r="R37" i="1" s="1"/>
  <c r="L37" i="1"/>
  <c r="K37" i="1" s="1"/>
  <c r="J37" i="1"/>
  <c r="T37" i="1" s="1"/>
  <c r="I37" i="1"/>
  <c r="F37" i="1" s="1"/>
  <c r="H37" i="1"/>
  <c r="G37" i="1"/>
  <c r="T36" i="1"/>
  <c r="S36" i="1"/>
  <c r="R36" i="1"/>
  <c r="Q36" i="1"/>
  <c r="P36" i="1"/>
  <c r="K36" i="1"/>
  <c r="F36" i="1"/>
  <c r="T35" i="1"/>
  <c r="S35" i="1"/>
  <c r="P35" i="1" s="1"/>
  <c r="R35" i="1"/>
  <c r="Q35" i="1"/>
  <c r="K35" i="1"/>
  <c r="F35" i="1"/>
  <c r="T34" i="1"/>
  <c r="S34" i="1"/>
  <c r="R34" i="1"/>
  <c r="Q34" i="1"/>
  <c r="P34" i="1" s="1"/>
  <c r="K34" i="1"/>
  <c r="F34" i="1"/>
  <c r="T33" i="1"/>
  <c r="S33" i="1"/>
  <c r="R33" i="1"/>
  <c r="Q33" i="1"/>
  <c r="P33" i="1" s="1"/>
  <c r="K33" i="1"/>
  <c r="F33" i="1"/>
  <c r="R32" i="1"/>
  <c r="Q32" i="1"/>
  <c r="O32" i="1"/>
  <c r="N32" i="1"/>
  <c r="K32" i="1"/>
  <c r="J32" i="1"/>
  <c r="T32" i="1" s="1"/>
  <c r="T30" i="1" s="1"/>
  <c r="T29" i="1" s="1"/>
  <c r="I32" i="1"/>
  <c r="S32" i="1" s="1"/>
  <c r="T31" i="1"/>
  <c r="S31" i="1"/>
  <c r="R31" i="1"/>
  <c r="Q31" i="1"/>
  <c r="P31" i="1" s="1"/>
  <c r="K31" i="1"/>
  <c r="F31" i="1"/>
  <c r="R30" i="1"/>
  <c r="R29" i="1" s="1"/>
  <c r="O30" i="1"/>
  <c r="N30" i="1"/>
  <c r="N29" i="1" s="1"/>
  <c r="M30" i="1"/>
  <c r="K30" i="1" s="1"/>
  <c r="L30" i="1"/>
  <c r="J30" i="1"/>
  <c r="J29" i="1" s="1"/>
  <c r="I30" i="1"/>
  <c r="H30" i="1"/>
  <c r="G30" i="1"/>
  <c r="F30" i="1"/>
  <c r="O29" i="1"/>
  <c r="M29" i="1"/>
  <c r="L29" i="1"/>
  <c r="K29" i="1" s="1"/>
  <c r="I29" i="1"/>
  <c r="H29" i="1"/>
  <c r="G29" i="1"/>
  <c r="T28" i="1"/>
  <c r="S28" i="1"/>
  <c r="R28" i="1"/>
  <c r="Q28" i="1"/>
  <c r="P28" i="1"/>
  <c r="O28" i="1"/>
  <c r="N28" i="1"/>
  <c r="M28" i="1"/>
  <c r="L28" i="1"/>
  <c r="K28" i="1" s="1"/>
  <c r="J28" i="1"/>
  <c r="I28" i="1"/>
  <c r="H28" i="1"/>
  <c r="G28" i="1"/>
  <c r="F28" i="1" s="1"/>
  <c r="T27" i="1"/>
  <c r="S27" i="1"/>
  <c r="S24" i="1" s="1"/>
  <c r="R27" i="1"/>
  <c r="Q27" i="1"/>
  <c r="P27" i="1" s="1"/>
  <c r="O27" i="1"/>
  <c r="O24" i="1" s="1"/>
  <c r="N27" i="1"/>
  <c r="M27" i="1"/>
  <c r="L27" i="1"/>
  <c r="K27" i="1"/>
  <c r="J27" i="1"/>
  <c r="I27" i="1"/>
  <c r="H27" i="1"/>
  <c r="G27" i="1"/>
  <c r="F27" i="1" s="1"/>
  <c r="T26" i="1"/>
  <c r="S26" i="1"/>
  <c r="R26" i="1"/>
  <c r="R24" i="1" s="1"/>
  <c r="P24" i="1" s="1"/>
  <c r="Q26" i="1"/>
  <c r="P26" i="1" s="1"/>
  <c r="O26" i="1"/>
  <c r="N26" i="1"/>
  <c r="N24" i="1" s="1"/>
  <c r="M26" i="1"/>
  <c r="L26" i="1"/>
  <c r="K26" i="1" s="1"/>
  <c r="J26" i="1"/>
  <c r="J24" i="1" s="1"/>
  <c r="I26" i="1"/>
  <c r="H26" i="1"/>
  <c r="G26" i="1"/>
  <c r="F26" i="1"/>
  <c r="T24" i="1"/>
  <c r="Q24" i="1"/>
  <c r="M24" i="1"/>
  <c r="L24" i="1"/>
  <c r="I24" i="1"/>
  <c r="H24" i="1"/>
  <c r="T23" i="1"/>
  <c r="S23" i="1"/>
  <c r="R23" i="1"/>
  <c r="Q23" i="1"/>
  <c r="P23" i="1" s="1"/>
  <c r="O23" i="1"/>
  <c r="N23" i="1"/>
  <c r="M23" i="1"/>
  <c r="L23" i="1"/>
  <c r="K23" i="1"/>
  <c r="J23" i="1"/>
  <c r="I23" i="1"/>
  <c r="H23" i="1"/>
  <c r="G23" i="1"/>
  <c r="F23" i="1" s="1"/>
  <c r="T22" i="1"/>
  <c r="S22" i="1"/>
  <c r="R22" i="1"/>
  <c r="Q22" i="1"/>
  <c r="P22" i="1" s="1"/>
  <c r="O22" i="1"/>
  <c r="N22" i="1"/>
  <c r="M22" i="1"/>
  <c r="K22" i="1" s="1"/>
  <c r="L22" i="1"/>
  <c r="J22" i="1"/>
  <c r="I22" i="1"/>
  <c r="H22" i="1"/>
  <c r="G22" i="1"/>
  <c r="F22" i="1"/>
  <c r="T21" i="1"/>
  <c r="S21" i="1"/>
  <c r="R21" i="1"/>
  <c r="Q21" i="1"/>
  <c r="P21" i="1" s="1"/>
  <c r="O21" i="1"/>
  <c r="N21" i="1"/>
  <c r="M21" i="1"/>
  <c r="M15" i="1" s="1"/>
  <c r="L21" i="1"/>
  <c r="K21" i="1" s="1"/>
  <c r="J21" i="1"/>
  <c r="I21" i="1"/>
  <c r="H21" i="1"/>
  <c r="F21" i="1" s="1"/>
  <c r="F15" i="1" s="1"/>
  <c r="G21" i="1"/>
  <c r="T20" i="1"/>
  <c r="P20" i="1" s="1"/>
  <c r="S20" i="1"/>
  <c r="R20" i="1"/>
  <c r="Q20" i="1"/>
  <c r="O20" i="1"/>
  <c r="N20" i="1"/>
  <c r="M20" i="1"/>
  <c r="L20" i="1"/>
  <c r="K20" i="1" s="1"/>
  <c r="J20" i="1"/>
  <c r="I20" i="1"/>
  <c r="H20" i="1"/>
  <c r="G20" i="1"/>
  <c r="F20" i="1" s="1"/>
  <c r="T19" i="1"/>
  <c r="P19" i="1"/>
  <c r="O19" i="1"/>
  <c r="K19" i="1" s="1"/>
  <c r="J19" i="1"/>
  <c r="F19" i="1"/>
  <c r="T18" i="1"/>
  <c r="P18" i="1" s="1"/>
  <c r="S18" i="1"/>
  <c r="O18" i="1"/>
  <c r="O16" i="1" s="1"/>
  <c r="O15" i="1" s="1"/>
  <c r="N18" i="1"/>
  <c r="K18" i="1" s="1"/>
  <c r="J18" i="1"/>
  <c r="I18" i="1"/>
  <c r="F18" i="1" s="1"/>
  <c r="S17" i="1"/>
  <c r="R17" i="1"/>
  <c r="P17" i="1"/>
  <c r="N17" i="1"/>
  <c r="M17" i="1"/>
  <c r="K17" i="1"/>
  <c r="I17" i="1"/>
  <c r="H17" i="1"/>
  <c r="F17" i="1" s="1"/>
  <c r="T16" i="1"/>
  <c r="S16" i="1"/>
  <c r="R16" i="1"/>
  <c r="P16" i="1" s="1"/>
  <c r="N16" i="1"/>
  <c r="N15" i="1" s="1"/>
  <c r="M16" i="1"/>
  <c r="K16" i="1" s="1"/>
  <c r="J16" i="1"/>
  <c r="I16" i="1"/>
  <c r="I15" i="1" s="1"/>
  <c r="H16" i="1"/>
  <c r="F16" i="1" s="1"/>
  <c r="T15" i="1"/>
  <c r="S15" i="1"/>
  <c r="R15" i="1"/>
  <c r="R25" i="1" s="1"/>
  <c r="L15" i="1"/>
  <c r="L39" i="1" s="1"/>
  <c r="J15" i="1"/>
  <c r="J25" i="1" s="1"/>
  <c r="H15" i="1"/>
  <c r="G15" i="1"/>
  <c r="F14" i="1"/>
  <c r="G14" i="1" s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E14" i="1"/>
  <c r="D10" i="1"/>
  <c r="I25" i="1" l="1"/>
  <c r="I39" i="1"/>
  <c r="T39" i="1"/>
  <c r="O39" i="1"/>
  <c r="O25" i="1"/>
  <c r="K15" i="1"/>
  <c r="K25" i="1" s="1"/>
  <c r="P15" i="1"/>
  <c r="P25" i="1" s="1"/>
  <c r="K24" i="1"/>
  <c r="F25" i="1"/>
  <c r="S30" i="1"/>
  <c r="P32" i="1"/>
  <c r="N25" i="1"/>
  <c r="N39" i="1"/>
  <c r="M25" i="1"/>
  <c r="M39" i="1"/>
  <c r="K39" i="1" s="1"/>
  <c r="G39" i="1"/>
  <c r="F39" i="1" s="1"/>
  <c r="H39" i="1"/>
  <c r="F29" i="1"/>
  <c r="P38" i="1"/>
  <c r="Q15" i="1"/>
  <c r="S25" i="1"/>
  <c r="F32" i="1"/>
  <c r="S37" i="1"/>
  <c r="P37" i="1" s="1"/>
  <c r="G24" i="1"/>
  <c r="F24" i="1" s="1"/>
  <c r="H25" i="1"/>
  <c r="L25" i="1"/>
  <c r="T25" i="1"/>
  <c r="Q30" i="1"/>
  <c r="J39" i="1"/>
  <c r="R39" i="1"/>
  <c r="S29" i="1" l="1"/>
  <c r="S39" i="1" s="1"/>
  <c r="Q29" i="1"/>
  <c r="P29" i="1" s="1"/>
  <c r="P30" i="1"/>
  <c r="G25" i="1"/>
  <c r="Q25" i="1"/>
  <c r="Q39" i="1"/>
  <c r="P39" i="1" s="1"/>
</calcChain>
</file>

<file path=xl/sharedStrings.xml><?xml version="1.0" encoding="utf-8"?>
<sst xmlns="http://schemas.openxmlformats.org/spreadsheetml/2006/main" count="73" uniqueCount="62">
  <si>
    <t xml:space="preserve">Приложение 1.1
к письму 
</t>
  </si>
  <si>
    <t>Баланс электрической энергии по сетям ВН, СН 1, СН 2 и НН по ЭСО (по региональным электрическим сетям)</t>
  </si>
  <si>
    <t/>
  </si>
  <si>
    <t>тыс.кВтч.</t>
  </si>
  <si>
    <t>№ п/п</t>
  </si>
  <si>
    <t>Показатели</t>
  </si>
  <si>
    <t>план полугодие 2019 год</t>
  </si>
  <si>
    <t>план 2 полугодие 2019 год</t>
  </si>
  <si>
    <t xml:space="preserve">план  2019 год 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</si>
  <si>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</si>
  <si>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</si>
  <si>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</si>
  <si>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</si>
  <si>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</si>
  <si>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</si>
  <si>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</si>
  <si>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</si>
  <si>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</si>
  <si>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</si>
  <si>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</si>
  <si>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</si>
  <si>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</si>
  <si>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</si>
  <si>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</si>
  <si>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</si>
  <si>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</si>
  <si>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</si>
  <si>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</si>
  <si>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</si>
  <si>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</si>
  <si>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</si>
  <si>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 xml:space="preserve">Потери электроэнергии в сети </t>
  </si>
  <si>
    <t>то же в % (п.2/п.1)</t>
  </si>
  <si>
    <t>2.1</t>
  </si>
  <si>
    <t>Относимые на сторонних потребителей</t>
  </si>
  <si>
    <t>2.2</t>
  </si>
  <si>
    <t>Относимые на основное производство</t>
  </si>
  <si>
    <t>3</t>
  </si>
  <si>
    <t>Собственное потребление организаций, для которых оказание услуг по передаче не является основным видом деятельности</t>
  </si>
  <si>
    <t>4</t>
  </si>
  <si>
    <t xml:space="preserve">Полезный отпуск из сети </t>
  </si>
  <si>
    <t>4.1</t>
  </si>
  <si>
    <t>в т.ч. собственным потребителям</t>
  </si>
  <si>
    <t>из них, потребителям, присоединенным к центру питания на генераторном напряжении</t>
  </si>
  <si>
    <t>4.1.1</t>
  </si>
  <si>
    <t>ГП, участнику ОРЭМ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</si>
  <si>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</si>
  <si>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</si>
  <si>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</si>
  <si>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</si>
  <si>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</si>
  <si>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</si>
  <si>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4.2</t>
  </si>
  <si>
    <t>сальдо переток в сопредельные регионы</t>
  </si>
  <si>
    <t>4.3</t>
  </si>
  <si>
    <t>производственные и хозяйственные нужды организации</t>
  </si>
  <si>
    <t>4.4</t>
  </si>
  <si>
    <t>сальдо переток в другие организации</t>
  </si>
  <si>
    <t>Небаланс</t>
  </si>
  <si>
    <t>Руководитель _____________________________________М.Н. Поздняков</t>
  </si>
  <si>
    <t>Исполнитель (инженер ПТС)_______________________Т.В. Беспалова</t>
  </si>
  <si>
    <t>контактный телефон: (81531)55479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</si>
</sst>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_р_._-;\-* #,##0.00_р_._-;_-* &quot;-&quot;??_р_._-;_-@_-"/>
    <numFmt numFmtId="164" formatCode="#,##0.0000"/>
    <numFmt numFmtId="165" formatCode="_-* #,##0.00[$€-1]_-;\-* #,##0.00[$€-1]_-;_-* &quot;-&quot;??[$€-1]_-"/>
    <numFmt numFmtId="166" formatCode="#.##0\.00"/>
    <numFmt numFmtId="167" formatCode="#\.00"/>
    <numFmt numFmtId="168" formatCode="\$#\.00"/>
    <numFmt numFmtId="169" formatCode="#\.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-&quot;Ј&quot;* #,##0.00_-;\-&quot;Ј&quot;* #,##0.00_-;_-&quot;Ј&quot;* &quot;-&quot;??_-;_-@_-"/>
    <numFmt numFmtId="174" formatCode="\$#,##0\ ;\(\$#,##0\)"/>
    <numFmt numFmtId="175" formatCode="0.0"/>
    <numFmt numFmtId="176" formatCode="General_)"/>
    <numFmt numFmtId="177" formatCode="#,##0.00_ ;[=0]&quot;0 &quot;;[Red]#,##0.00\ "/>
    <numFmt numFmtId="178" formatCode="#,##0.000"/>
    <numFmt numFmtId="179" formatCode="#,##0.0_ ;[=0]&quot;0 &quot;;[Red]#,##0.0\ "/>
    <numFmt numFmtId="180" formatCode="#,##0.000_ ;[=0]&quot;0 &quot;;[Red]#,##0.000\ "/>
    <numFmt numFmtId="181" formatCode="_(* #,##0_);_(* \(#,##0\);_(* &quot;-&quot;_);_(@_)"/>
    <numFmt numFmtId="182" formatCode="_(* #,##0.00_);_(* \(#,##0.00\);_(* &quot;-&quot;??_);_(@_)"/>
    <numFmt numFmtId="183" formatCode="_-* #,##0.00_р_._-;\-* #,##0.00_р_._-;_-* \-??_р_._-;_-@_-"/>
    <numFmt numFmtId="184" formatCode="#,##0_ ;[=0]&quot;0 &quot;;[Red]#,##0\ "/>
    <numFmt numFmtId="185" formatCode="%#\.00"/>
  </numFmts>
  <fonts count="7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11"/>
      <color rgb="FFFF0000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Arial Cyr"/>
    </font>
    <font>
      <b/>
      <sz val="9"/>
      <color indexed="23"/>
      <name val="Tahoma"/>
      <family val="2"/>
      <charset val="204"/>
    </font>
    <font>
      <sz val="11"/>
      <name val="Times New Roman"/>
      <family val="1"/>
      <charset val="204"/>
    </font>
    <font>
      <sz val="16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sz val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 Cyr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imes New Roman"/>
      <family val="1"/>
      <charset val="204"/>
    </font>
    <font>
      <b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2"/>
      <color theme="1"/>
      <name val="Times New Roman"/>
      <family val="2"/>
      <charset val="204"/>
    </font>
    <font>
      <sz val="9"/>
      <color indexed="11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Courier New"/>
      <family val="3"/>
      <charset val="204"/>
    </font>
    <font>
      <sz val="11"/>
      <name val="Times New Roman CYR"/>
      <family val="1"/>
      <charset val="204"/>
    </font>
    <font>
      <sz val="12"/>
      <name val="TimesET"/>
    </font>
    <font>
      <sz val="10"/>
      <name val="Mangal"/>
      <family val="2"/>
      <charset val="204"/>
    </font>
    <font>
      <sz val="12"/>
      <color indexed="1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90">
    <xf numFmtId="0" fontId="0" fillId="0" borderId="0"/>
    <xf numFmtId="0" fontId="2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5" fontId="12" fillId="0" borderId="0"/>
    <xf numFmtId="0" fontId="13" fillId="0" borderId="0"/>
    <xf numFmtId="0" fontId="13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166" fontId="15" fillId="0" borderId="0">
      <protection locked="0"/>
    </xf>
    <xf numFmtId="167" fontId="15" fillId="0" borderId="0">
      <protection locked="0"/>
    </xf>
    <xf numFmtId="166" fontId="15" fillId="0" borderId="0">
      <protection locked="0"/>
    </xf>
    <xf numFmtId="167" fontId="15" fillId="0" borderId="0">
      <protection locked="0"/>
    </xf>
    <xf numFmtId="168" fontId="15" fillId="0" borderId="0">
      <protection locked="0"/>
    </xf>
    <xf numFmtId="169" fontId="15" fillId="0" borderId="31">
      <protection locked="0"/>
    </xf>
    <xf numFmtId="169" fontId="16" fillId="0" borderId="0">
      <protection locked="0"/>
    </xf>
    <xf numFmtId="169" fontId="16" fillId="0" borderId="0">
      <protection locked="0"/>
    </xf>
    <xf numFmtId="169" fontId="15" fillId="0" borderId="31">
      <protection locked="0"/>
    </xf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0" fontId="19" fillId="9" borderId="0" applyNumberFormat="0" applyBorder="0" applyAlignment="0" applyProtection="0"/>
    <xf numFmtId="0" fontId="20" fillId="26" borderId="32" applyNumberFormat="0" applyAlignment="0" applyProtection="0"/>
    <xf numFmtId="0" fontId="21" fillId="0" borderId="32" applyNumberFormat="0" applyAlignment="0">
      <protection locked="0"/>
    </xf>
    <xf numFmtId="0" fontId="22" fillId="27" borderId="33" applyNumberFormat="0" applyAlignment="0" applyProtection="0"/>
    <xf numFmtId="170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3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26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165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ill="0" applyBorder="0" applyAlignment="0" applyProtection="0"/>
    <xf numFmtId="175" fontId="14" fillId="0" borderId="0" applyFill="0" applyBorder="0" applyAlignment="0" applyProtection="0"/>
    <xf numFmtId="175" fontId="30" fillId="0" borderId="0" applyFill="0" applyBorder="0" applyAlignment="0" applyProtection="0"/>
    <xf numFmtId="175" fontId="31" fillId="0" borderId="0" applyFill="0" applyBorder="0" applyAlignment="0" applyProtection="0"/>
    <xf numFmtId="175" fontId="32" fillId="0" borderId="0" applyFill="0" applyBorder="0" applyAlignment="0" applyProtection="0"/>
    <xf numFmtId="175" fontId="33" fillId="0" borderId="0" applyFill="0" applyBorder="0" applyAlignment="0" applyProtection="0"/>
    <xf numFmtId="175" fontId="34" fillId="0" borderId="0" applyFill="0" applyBorder="0" applyAlignment="0" applyProtection="0"/>
    <xf numFmtId="2" fontId="24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10" borderId="0" applyNumberFormat="0" applyBorder="0" applyAlignment="0" applyProtection="0"/>
    <xf numFmtId="0" fontId="21" fillId="26" borderId="32" applyNumberFormat="0" applyAlignment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13" borderId="32" applyNumberFormat="0" applyAlignment="0" applyProtection="0"/>
    <xf numFmtId="0" fontId="42" fillId="0" borderId="37" applyNumberFormat="0" applyFill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6" fillId="0" borderId="0"/>
    <xf numFmtId="0" fontId="26" fillId="0" borderId="0" applyFill="0" applyBorder="0" applyProtection="0">
      <alignment vertical="center"/>
    </xf>
    <xf numFmtId="0" fontId="12" fillId="0" borderId="0"/>
    <xf numFmtId="0" fontId="17" fillId="29" borderId="38" applyNumberFormat="0" applyFont="0" applyAlignment="0" applyProtection="0"/>
    <xf numFmtId="0" fontId="47" fillId="26" borderId="39" applyNumberFormat="0" applyAlignment="0" applyProtection="0"/>
    <xf numFmtId="0" fontId="26" fillId="0" borderId="0" applyFill="0" applyBorder="0" applyProtection="0">
      <alignment vertical="center"/>
    </xf>
    <xf numFmtId="0" fontId="48" fillId="0" borderId="0" applyNumberFormat="0">
      <alignment horizontal="left"/>
    </xf>
    <xf numFmtId="0" fontId="12" fillId="0" borderId="0"/>
    <xf numFmtId="0" fontId="49" fillId="0" borderId="0" applyNumberFormat="0" applyFill="0" applyBorder="0" applyAlignment="0" applyProtection="0"/>
    <xf numFmtId="49" fontId="50" fillId="30" borderId="40" applyNumberFormat="0">
      <alignment horizontal="center" vertical="center"/>
    </xf>
    <xf numFmtId="0" fontId="51" fillId="0" borderId="41" applyNumberFormat="0" applyFill="0" applyAlignment="0" applyProtection="0"/>
    <xf numFmtId="0" fontId="5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5" borderId="0" applyNumberFormat="0" applyBorder="0" applyAlignment="0" applyProtection="0"/>
    <xf numFmtId="176" fontId="53" fillId="0" borderId="42">
      <protection locked="0"/>
    </xf>
    <xf numFmtId="0" fontId="41" fillId="13" borderId="32" applyNumberFormat="0" applyAlignment="0" applyProtection="0"/>
    <xf numFmtId="0" fontId="47" fillId="26" borderId="39" applyNumberFormat="0" applyAlignment="0" applyProtection="0"/>
    <xf numFmtId="0" fontId="20" fillId="26" borderId="32" applyNumberFormat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7" fontId="57" fillId="0" borderId="43" applyFill="0" applyBorder="0" applyProtection="0">
      <alignment horizontal="right"/>
      <protection locked="0"/>
    </xf>
    <xf numFmtId="49" fontId="58" fillId="31" borderId="44" applyNumberFormat="0" applyFill="0" applyBorder="0" applyAlignment="0" applyProtection="0">
      <alignment horizontal="left" vertical="center"/>
    </xf>
    <xf numFmtId="0" fontId="59" fillId="0" borderId="0" applyBorder="0">
      <alignment horizontal="center" vertical="center" wrapText="1"/>
    </xf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39" fillId="0" borderId="36" applyNumberFormat="0" applyFill="0" applyAlignment="0" applyProtection="0"/>
    <xf numFmtId="0" fontId="3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45" applyBorder="0">
      <alignment horizontal="center" vertical="center" wrapText="1"/>
    </xf>
    <xf numFmtId="176" fontId="62" fillId="32" borderId="42"/>
    <xf numFmtId="4" fontId="3" fillId="33" borderId="23" applyBorder="0">
      <alignment horizontal="right"/>
    </xf>
    <xf numFmtId="0" fontId="51" fillId="0" borderId="4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44" fillId="0" borderId="31" applyNumberFormat="0" applyFill="0" applyAlignment="0" applyProtection="0"/>
    <xf numFmtId="0" fontId="22" fillId="27" borderId="33" applyNumberFormat="0" applyAlignment="0" applyProtection="0"/>
    <xf numFmtId="0" fontId="61" fillId="0" borderId="0">
      <alignment horizontal="center" vertical="top" wrapText="1"/>
    </xf>
    <xf numFmtId="0" fontId="63" fillId="0" borderId="0">
      <alignment horizontal="centerContinuous" vertical="center" wrapText="1"/>
    </xf>
    <xf numFmtId="0" fontId="61" fillId="0" borderId="0">
      <alignment horizontal="center" vertical="top"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0" fontId="44" fillId="5" borderId="0" applyFill="0">
      <alignment wrapText="1"/>
    </xf>
    <xf numFmtId="178" fontId="64" fillId="5" borderId="23">
      <alignment wrapText="1"/>
    </xf>
    <xf numFmtId="0" fontId="49" fillId="0" borderId="0" applyNumberFormat="0" applyFill="0" applyBorder="0" applyAlignment="0" applyProtection="0"/>
    <xf numFmtId="0" fontId="43" fillId="28" borderId="0" applyNumberFormat="0" applyBorder="0" applyAlignment="0" applyProtection="0"/>
    <xf numFmtId="49" fontId="3" fillId="0" borderId="0" applyBorder="0">
      <alignment vertical="top"/>
    </xf>
    <xf numFmtId="0" fontId="1" fillId="0" borderId="0"/>
    <xf numFmtId="49" fontId="3" fillId="0" borderId="0" applyBorder="0">
      <alignment vertical="top"/>
    </xf>
    <xf numFmtId="0" fontId="17" fillId="0" borderId="0"/>
    <xf numFmtId="0" fontId="1" fillId="0" borderId="0"/>
    <xf numFmtId="0" fontId="3" fillId="0" borderId="0">
      <alignment horizontal="left" vertical="center"/>
    </xf>
    <xf numFmtId="0" fontId="21" fillId="0" borderId="0"/>
    <xf numFmtId="0" fontId="65" fillId="0" borderId="0"/>
    <xf numFmtId="0" fontId="17" fillId="0" borderId="0"/>
    <xf numFmtId="0" fontId="66" fillId="34" borderId="0" applyNumberFormat="0" applyBorder="0" applyAlignment="0">
      <alignment horizontal="left" vertical="center"/>
    </xf>
    <xf numFmtId="0" fontId="66" fillId="34" borderId="0" applyNumberFormat="0" applyBorder="0" applyAlignment="0">
      <alignment horizontal="left" vertical="center"/>
    </xf>
    <xf numFmtId="0" fontId="3" fillId="0" borderId="0">
      <alignment horizontal="left" vertical="center"/>
    </xf>
    <xf numFmtId="0" fontId="53" fillId="0" borderId="0"/>
    <xf numFmtId="0" fontId="14" fillId="0" borderId="0"/>
    <xf numFmtId="0" fontId="6" fillId="0" borderId="0">
      <alignment horizontal="left" vertical="center"/>
    </xf>
    <xf numFmtId="0" fontId="6" fillId="0" borderId="0"/>
    <xf numFmtId="49" fontId="3" fillId="34" borderId="0" applyBorder="0">
      <alignment vertical="top"/>
    </xf>
    <xf numFmtId="49" fontId="3" fillId="34" borderId="0" applyBorder="0">
      <alignment vertical="top"/>
    </xf>
    <xf numFmtId="0" fontId="1" fillId="0" borderId="0"/>
    <xf numFmtId="0" fontId="23" fillId="0" borderId="0"/>
    <xf numFmtId="0" fontId="67" fillId="0" borderId="0"/>
    <xf numFmtId="0" fontId="1" fillId="0" borderId="0"/>
    <xf numFmtId="0" fontId="23" fillId="0" borderId="0"/>
    <xf numFmtId="0" fontId="14" fillId="0" borderId="0">
      <alignment horizontal="left"/>
    </xf>
    <xf numFmtId="0" fontId="23" fillId="0" borderId="0"/>
    <xf numFmtId="0" fontId="6" fillId="0" borderId="0"/>
    <xf numFmtId="0" fontId="53" fillId="0" borderId="0"/>
    <xf numFmtId="0" fontId="68" fillId="0" borderId="0"/>
    <xf numFmtId="0" fontId="1" fillId="0" borderId="0"/>
    <xf numFmtId="0" fontId="69" fillId="0" borderId="0"/>
    <xf numFmtId="0" fontId="1" fillId="0" borderId="0"/>
    <xf numFmtId="0" fontId="23" fillId="0" borderId="0"/>
    <xf numFmtId="0" fontId="1" fillId="0" borderId="0"/>
    <xf numFmtId="179" fontId="57" fillId="0" borderId="46" applyFill="0" applyBorder="0" applyProtection="0">
      <alignment horizontal="right"/>
      <protection locked="0"/>
    </xf>
    <xf numFmtId="0" fontId="19" fillId="9" borderId="0" applyNumberFormat="0" applyBorder="0" applyAlignment="0" applyProtection="0"/>
    <xf numFmtId="175" fontId="70" fillId="33" borderId="8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23" fillId="29" borderId="38" applyNumberFormat="0" applyFont="0" applyAlignment="0" applyProtection="0"/>
    <xf numFmtId="0" fontId="17" fillId="29" borderId="38" applyNumberFormat="0" applyFont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2" fillId="0" borderId="0" applyFill="0" applyBorder="0" applyAlignment="0" applyProtection="0"/>
    <xf numFmtId="9" fontId="6" fillId="0" borderId="0" applyFont="0" applyFill="0" applyBorder="0" applyAlignment="0" applyProtection="0"/>
    <xf numFmtId="0" fontId="42" fillId="0" borderId="37" applyNumberFormat="0" applyFill="0" applyAlignment="0" applyProtection="0"/>
    <xf numFmtId="0" fontId="12" fillId="0" borderId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175" fontId="44" fillId="0" borderId="0" applyFill="0" applyBorder="0" applyAlignment="0" applyProtection="0"/>
    <xf numFmtId="0" fontId="52" fillId="0" borderId="0" applyNumberFormat="0" applyFill="0" applyBorder="0" applyAlignment="0" applyProtection="0"/>
    <xf numFmtId="49" fontId="44" fillId="0" borderId="0">
      <alignment horizontal="center"/>
    </xf>
    <xf numFmtId="49" fontId="44" fillId="0" borderId="0">
      <alignment horizontal="center"/>
    </xf>
    <xf numFmtId="49" fontId="44" fillId="0" borderId="0">
      <alignment horizontal="center"/>
    </xf>
    <xf numFmtId="49" fontId="44" fillId="0" borderId="0">
      <alignment horizontal="center"/>
    </xf>
    <xf numFmtId="49" fontId="44" fillId="0" borderId="0">
      <alignment horizontal="center"/>
    </xf>
    <xf numFmtId="49" fontId="44" fillId="0" borderId="0">
      <alignment horizontal="center"/>
    </xf>
    <xf numFmtId="49" fontId="44" fillId="0" borderId="0">
      <alignment horizontal="center"/>
    </xf>
    <xf numFmtId="49" fontId="44" fillId="0" borderId="0">
      <alignment horizontal="center"/>
    </xf>
    <xf numFmtId="49" fontId="44" fillId="0" borderId="0">
      <alignment horizontal="center"/>
    </xf>
    <xf numFmtId="180" fontId="57" fillId="0" borderId="47" applyFill="0" applyBorder="0" applyProtection="0">
      <alignment horizontal="right"/>
    </xf>
    <xf numFmtId="181" fontId="71" fillId="0" borderId="0" applyFont="0" applyFill="0" applyBorder="0" applyAlignment="0" applyProtection="0"/>
    <xf numFmtId="182" fontId="71" fillId="0" borderId="0" applyFont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2" fontId="44" fillId="0" borderId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7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183" fontId="72" fillId="0" borderId="0" applyFill="0" applyBorder="0" applyAlignment="0" applyProtection="0"/>
    <xf numFmtId="4" fontId="3" fillId="5" borderId="0" applyBorder="0">
      <alignment horizontal="right"/>
    </xf>
    <xf numFmtId="4" fontId="3" fillId="5" borderId="0" applyFont="0" applyBorder="0">
      <alignment horizontal="right"/>
    </xf>
    <xf numFmtId="4" fontId="3" fillId="35" borderId="11" applyBorder="0">
      <alignment horizontal="right"/>
    </xf>
    <xf numFmtId="4" fontId="3" fillId="5" borderId="23" applyFont="0" applyBorder="0">
      <alignment horizontal="right"/>
    </xf>
    <xf numFmtId="0" fontId="36" fillId="10" borderId="0" applyNumberFormat="0" applyBorder="0" applyAlignment="0" applyProtection="0"/>
    <xf numFmtId="184" fontId="73" fillId="5" borderId="46" applyFill="0" applyBorder="0" applyProtection="0">
      <alignment horizontal="right"/>
      <protection locked="0"/>
    </xf>
    <xf numFmtId="185" fontId="15" fillId="0" borderId="0">
      <protection locked="0"/>
    </xf>
  </cellStyleXfs>
  <cellXfs count="72">
    <xf numFmtId="0" fontId="0" fillId="0" borderId="0" xfId="0"/>
    <xf numFmtId="0" fontId="3" fillId="0" borderId="0" xfId="1" applyFont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4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vertical="center"/>
    </xf>
    <xf numFmtId="0" fontId="3" fillId="2" borderId="3" xfId="2" applyNumberFormat="1" applyFont="1" applyFill="1" applyBorder="1" applyAlignment="1" applyProtection="1">
      <alignment horizontal="left" vertical="center"/>
    </xf>
    <xf numFmtId="0" fontId="7" fillId="2" borderId="3" xfId="2" applyNumberFormat="1" applyFont="1" applyFill="1" applyBorder="1" applyAlignment="1" applyProtection="1">
      <alignment horizontal="left"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7" fillId="3" borderId="6" xfId="2" applyNumberFormat="1" applyFont="1" applyFill="1" applyBorder="1" applyAlignment="1" applyProtection="1">
      <alignment horizontal="center" vertical="center"/>
    </xf>
    <xf numFmtId="0" fontId="7" fillId="3" borderId="7" xfId="2" applyNumberFormat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 applyProtection="1">
      <alignment vertical="center"/>
    </xf>
    <xf numFmtId="0" fontId="7" fillId="0" borderId="6" xfId="2" applyNumberFormat="1" applyFont="1" applyFill="1" applyBorder="1" applyAlignment="1" applyProtection="1">
      <alignment horizontal="center" vertical="center"/>
    </xf>
    <xf numFmtId="0" fontId="7" fillId="0" borderId="7" xfId="2" applyNumberFormat="1" applyFont="1" applyFill="1" applyBorder="1" applyAlignment="1" applyProtection="1">
      <alignment horizontal="center" vertical="center"/>
    </xf>
    <xf numFmtId="0" fontId="3" fillId="2" borderId="0" xfId="1" applyNumberFormat="1" applyFont="1" applyFill="1" applyBorder="1" applyAlignment="1" applyProtection="1">
      <alignment vertical="center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7" fillId="2" borderId="9" xfId="1" applyNumberFormat="1" applyFont="1" applyFill="1" applyBorder="1" applyAlignment="1" applyProtection="1">
      <alignment vertical="center" wrapText="1"/>
    </xf>
    <xf numFmtId="0" fontId="3" fillId="0" borderId="10" xfId="1" applyNumberFormat="1" applyFont="1" applyFill="1" applyBorder="1" applyAlignment="1" applyProtection="1">
      <alignment horizontal="center" vertical="center"/>
    </xf>
    <xf numFmtId="0" fontId="3" fillId="0" borderId="10" xfId="1" applyNumberFormat="1" applyFont="1" applyFill="1" applyBorder="1" applyAlignment="1" applyProtection="1">
      <alignment horizontal="center" vertical="center" wrapText="1"/>
    </xf>
    <xf numFmtId="0" fontId="3" fillId="4" borderId="11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1" applyNumberFormat="1" applyFont="1" applyFill="1" applyBorder="1" applyAlignment="1" applyProtection="1">
      <alignment horizontal="center" vertical="center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15" xfId="1" applyNumberFormat="1" applyFont="1" applyFill="1" applyBorder="1" applyAlignment="1" applyProtection="1">
      <alignment horizontal="center" vertical="center" wrapText="1"/>
    </xf>
    <xf numFmtId="0" fontId="3" fillId="0" borderId="16" xfId="1" applyNumberFormat="1" applyFont="1" applyFill="1" applyBorder="1" applyAlignment="1" applyProtection="1">
      <alignment horizontal="center" vertical="center" wrapText="1"/>
    </xf>
    <xf numFmtId="0" fontId="3" fillId="0" borderId="16" xfId="3" applyFont="1" applyBorder="1" applyAlignment="1" applyProtection="1">
      <alignment horizontal="center" vertical="center" wrapText="1"/>
    </xf>
    <xf numFmtId="0" fontId="3" fillId="0" borderId="17" xfId="1" applyNumberFormat="1" applyFont="1" applyFill="1" applyBorder="1" applyAlignment="1" applyProtection="1">
      <alignment horizontal="center" vertical="center" wrapText="1"/>
    </xf>
    <xf numFmtId="0" fontId="9" fillId="0" borderId="18" xfId="4" applyFont="1" applyBorder="1" applyAlignment="1" applyProtection="1">
      <alignment horizontal="center" vertical="center" wrapText="1"/>
    </xf>
    <xf numFmtId="0" fontId="9" fillId="0" borderId="19" xfId="4" applyFont="1" applyBorder="1" applyAlignment="1" applyProtection="1">
      <alignment horizontal="center" vertical="center" wrapText="1"/>
    </xf>
    <xf numFmtId="49" fontId="7" fillId="0" borderId="20" xfId="1" applyNumberFormat="1" applyFont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164" fontId="3" fillId="5" borderId="21" xfId="1" applyNumberFormat="1" applyFont="1" applyFill="1" applyBorder="1" applyAlignment="1" applyProtection="1">
      <alignment vertical="center"/>
    </xf>
    <xf numFmtId="164" fontId="3" fillId="5" borderId="12" xfId="1" applyNumberFormat="1" applyFont="1" applyFill="1" applyBorder="1" applyAlignment="1" applyProtection="1">
      <alignment vertical="center"/>
    </xf>
    <xf numFmtId="49" fontId="3" fillId="0" borderId="22" xfId="1" applyNumberFormat="1" applyFont="1" applyBorder="1" applyAlignment="1" applyProtection="1">
      <alignment horizontal="center" vertical="center" wrapText="1"/>
    </xf>
    <xf numFmtId="0" fontId="3" fillId="0" borderId="22" xfId="1" applyFont="1" applyBorder="1" applyAlignment="1" applyProtection="1">
      <alignment horizontal="left" vertical="center" wrapText="1" indent="1"/>
    </xf>
    <xf numFmtId="164" fontId="3" fillId="0" borderId="23" xfId="1" applyNumberFormat="1" applyFont="1" applyBorder="1" applyAlignment="1" applyProtection="1">
      <alignment vertical="center"/>
    </xf>
    <xf numFmtId="164" fontId="3" fillId="5" borderId="23" xfId="1" applyNumberFormat="1" applyFont="1" applyFill="1" applyBorder="1" applyAlignment="1" applyProtection="1">
      <alignment vertical="center"/>
    </xf>
    <xf numFmtId="164" fontId="3" fillId="5" borderId="24" xfId="1" applyNumberFormat="1" applyFont="1" applyFill="1" applyBorder="1" applyAlignment="1" applyProtection="1">
      <alignment vertical="center"/>
    </xf>
    <xf numFmtId="0" fontId="3" fillId="0" borderId="22" xfId="1" applyFont="1" applyBorder="1" applyAlignment="1" applyProtection="1">
      <alignment horizontal="left" vertical="center" wrapText="1" indent="2"/>
    </xf>
    <xf numFmtId="164" fontId="3" fillId="0" borderId="24" xfId="1" applyNumberFormat="1" applyFont="1" applyBorder="1" applyAlignment="1" applyProtection="1">
      <alignment vertical="center"/>
    </xf>
    <xf numFmtId="0" fontId="3" fillId="2" borderId="22" xfId="1" applyFont="1" applyFill="1" applyBorder="1" applyAlignment="1" applyProtection="1">
      <alignment horizontal="left" vertical="center" wrapText="1" indent="3"/>
    </xf>
    <xf numFmtId="0" fontId="3" fillId="2" borderId="22" xfId="1" applyFont="1" applyFill="1" applyBorder="1" applyAlignment="1" applyProtection="1">
      <alignment horizontal="left" vertical="center" wrapText="1" indent="1"/>
    </xf>
    <xf numFmtId="49" fontId="3" fillId="0" borderId="25" xfId="1" applyNumberFormat="1" applyFont="1" applyBorder="1" applyAlignment="1" applyProtection="1">
      <alignment horizontal="center" vertical="center" wrapText="1"/>
    </xf>
    <xf numFmtId="0" fontId="3" fillId="2" borderId="25" xfId="1" applyFont="1" applyFill="1" applyBorder="1" applyAlignment="1" applyProtection="1">
      <alignment horizontal="left" vertical="center" wrapText="1" indent="1"/>
    </xf>
    <xf numFmtId="164" fontId="3" fillId="5" borderId="26" xfId="1" applyNumberFormat="1" applyFont="1" applyFill="1" applyBorder="1" applyAlignment="1" applyProtection="1">
      <alignment vertical="center"/>
    </xf>
    <xf numFmtId="164" fontId="3" fillId="5" borderId="27" xfId="1" applyNumberFormat="1" applyFont="1" applyFill="1" applyBorder="1" applyAlignment="1" applyProtection="1">
      <alignment vertical="center"/>
    </xf>
    <xf numFmtId="164" fontId="3" fillId="5" borderId="11" xfId="1" applyNumberFormat="1" applyFont="1" applyFill="1" applyBorder="1" applyAlignment="1" applyProtection="1">
      <alignment vertical="center"/>
    </xf>
    <xf numFmtId="164" fontId="3" fillId="5" borderId="13" xfId="1" applyNumberFormat="1" applyFont="1" applyFill="1" applyBorder="1" applyAlignment="1" applyProtection="1">
      <alignment vertical="center"/>
    </xf>
    <xf numFmtId="0" fontId="3" fillId="0" borderId="22" xfId="1" applyFont="1" applyFill="1" applyBorder="1" applyAlignment="1" applyProtection="1">
      <alignment horizontal="left" vertical="center" wrapText="1" indent="1"/>
    </xf>
    <xf numFmtId="0" fontId="3" fillId="0" borderId="25" xfId="1" applyFont="1" applyFill="1" applyBorder="1" applyAlignment="1" applyProtection="1">
      <alignment horizontal="left" vertical="center" wrapText="1" indent="1"/>
    </xf>
    <xf numFmtId="164" fontId="3" fillId="5" borderId="28" xfId="1" applyNumberFormat="1" applyFont="1" applyFill="1" applyBorder="1" applyAlignment="1" applyProtection="1">
      <alignment vertical="center"/>
    </xf>
    <xf numFmtId="49" fontId="7" fillId="0" borderId="19" xfId="1" applyNumberFormat="1" applyFont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164" fontId="3" fillId="5" borderId="29" xfId="1" applyNumberFormat="1" applyFont="1" applyFill="1" applyBorder="1" applyAlignment="1" applyProtection="1">
      <alignment vertical="center"/>
    </xf>
    <xf numFmtId="164" fontId="3" fillId="5" borderId="30" xfId="1" applyNumberFormat="1" applyFont="1" applyFill="1" applyBorder="1" applyAlignment="1" applyProtection="1">
      <alignment vertical="center"/>
    </xf>
    <xf numFmtId="164" fontId="3" fillId="4" borderId="23" xfId="1" applyNumberFormat="1" applyFont="1" applyFill="1" applyBorder="1" applyAlignment="1" applyProtection="1">
      <alignment vertical="center"/>
      <protection locked="0"/>
    </xf>
    <xf numFmtId="164" fontId="3" fillId="4" borderId="24" xfId="1" applyNumberFormat="1" applyFont="1" applyFill="1" applyBorder="1" applyAlignment="1" applyProtection="1">
      <alignment vertical="center"/>
      <protection locked="0"/>
    </xf>
    <xf numFmtId="164" fontId="3" fillId="6" borderId="23" xfId="1" applyNumberFormat="1" applyFont="1" applyFill="1" applyBorder="1" applyAlignment="1" applyProtection="1">
      <alignment vertical="center"/>
    </xf>
    <xf numFmtId="164" fontId="3" fillId="6" borderId="24" xfId="1" applyNumberFormat="1" applyFont="1" applyFill="1" applyBorder="1" applyAlignment="1" applyProtection="1">
      <alignment vertical="center"/>
    </xf>
    <xf numFmtId="0" fontId="3" fillId="0" borderId="25" xfId="1" applyFont="1" applyBorder="1" applyAlignment="1" applyProtection="1">
      <alignment horizontal="left" vertical="center" wrapText="1" indent="1"/>
    </xf>
    <xf numFmtId="164" fontId="3" fillId="6" borderId="27" xfId="1" applyNumberFormat="1" applyFont="1" applyFill="1" applyBorder="1" applyAlignment="1" applyProtection="1">
      <alignment vertical="center"/>
    </xf>
    <xf numFmtId="164" fontId="3" fillId="0" borderId="0" xfId="1" applyNumberFormat="1" applyFont="1" applyAlignment="1" applyProtection="1">
      <alignment vertical="center"/>
    </xf>
    <xf numFmtId="0" fontId="10" fillId="7" borderId="0" xfId="5" applyFont="1" applyFill="1" applyProtection="1">
      <protection locked="0"/>
    </xf>
    <xf numFmtId="0" fontId="3" fillId="0" borderId="0" xfId="1" applyFont="1" applyAlignment="1" applyProtection="1">
      <alignment vertical="center"/>
      <protection locked="0"/>
    </xf>
    <xf numFmtId="0" fontId="10" fillId="0" borderId="0" xfId="6" applyFont="1" applyFill="1" applyAlignment="1" applyProtection="1">
      <alignment horizontal="left" vertical="center"/>
      <protection locked="0"/>
    </xf>
    <xf numFmtId="0" fontId="3" fillId="0" borderId="0" xfId="1" applyFont="1" applyAlignment="1" applyProtection="1">
      <alignment vertical="center" wrapText="1"/>
      <protection locked="0"/>
    </xf>
    <xf numFmtId="0" fontId="11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vertical="center"/>
    </xf>
  </cellXfs>
  <cellStyles count="390">
    <cellStyle name=" 1" xfId="7"/>
    <cellStyle name=" 1 2" xfId="8"/>
    <cellStyle name=" 1_Stage1" xfId="9"/>
    <cellStyle name="_~5288621" xfId="10"/>
    <cellStyle name="_~9346444" xfId="11"/>
    <cellStyle name="_Model_RAB Мой_PR.PROG.WARM.NOTCOMBI.2012.2.16_v1.4(04.04.11) " xfId="12"/>
    <cellStyle name="_Model_RAB Мой_Книга2_PR.PROG.WARM.NOTCOMBI.2012.2.16_v1.4(04.04.11) " xfId="13"/>
    <cellStyle name="_Model_RAB_MRSK_svod_PR.PROG.WARM.NOTCOMBI.2012.2.16_v1.4(04.04.11) " xfId="14"/>
    <cellStyle name="_Model_RAB_MRSK_svod_Книга2_PR.PROG.WARM.NOTCOMBI.2012.2.16_v1.4(04.04.11) " xfId="15"/>
    <cellStyle name="_Ввод   объектов  в 2006г" xfId="16"/>
    <cellStyle name="_ВО ОП ТЭС-ОТ- 2007" xfId="17"/>
    <cellStyle name="_ВФ ОАО ТЭС-ОТ- 2009" xfId="18"/>
    <cellStyle name="_Договор аренды ЯЭ с разбивкой" xfId="19"/>
    <cellStyle name="_МОДЕЛЬ_1 (2)_PR.PROG.WARM.NOTCOMBI.2012.2.16_v1.4(04.04.11) " xfId="20"/>
    <cellStyle name="_МОДЕЛЬ_1 (2)_Книга2_PR.PROG.WARM.NOTCOMBI.2012.2.16_v1.4(04.04.11) " xfId="21"/>
    <cellStyle name="_ОВИЗ на  2007г. ЦСиП для тарифа" xfId="22"/>
    <cellStyle name="_ОТ ИД 2009" xfId="23"/>
    <cellStyle name="_План затрат ЦЭСиЭР" xfId="24"/>
    <cellStyle name="_План затрат ЦЭСиЭР на  РЭН на 2007г. по УГЭ (приказ 561)от 25.09.06.06" xfId="25"/>
    <cellStyle name="_План затрат ЦЭСиЭР на  РЭН на 2007г. по УИТ (приказ 561)от 06.10.06" xfId="26"/>
    <cellStyle name="_План РЭН на 2007г.по РМУ  вариант1 18.09.2006 с изменениями26.09" xfId="27"/>
    <cellStyle name="_пр 5 тариф RAB_PR.PROG.WARM.NOTCOMBI.2012.2.16_v1.4(04.04.11) " xfId="28"/>
    <cellStyle name="_пр 5 тариф RAB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Расчет мощности" xfId="34"/>
    <cellStyle name="_Расчет тарифа 2006г -от 18.11.2005г(2)" xfId="35"/>
    <cellStyle name="_Расчет тарифа на электр. СН 2006г -от 18.11.2005г." xfId="36"/>
    <cellStyle name="_Себестоимость эл.энергии сторонним за 1 кв. 2006г." xfId="37"/>
    <cellStyle name="_Списание 2007 года" xfId="38"/>
    <cellStyle name="_Тепло Объем ремонт ввод ОФ ГБ 2006 ЭЦ-2" xfId="39"/>
    <cellStyle name="_Тепло Объемы для расчета ГБ 2006 ЭЦ-2" xfId="40"/>
    <cellStyle name="_Тепло ПН утвержд на 2006  г. " xfId="41"/>
    <cellStyle name="_экон.форм-т ВО 1 с разбивкой" xfId="42"/>
    <cellStyle name="”€ќђќ‘ћ‚›‰" xfId="43"/>
    <cellStyle name="”€љ‘€ђћ‚ђќќ›‰" xfId="44"/>
    <cellStyle name="”ќђќ‘ћ‚›‰" xfId="45"/>
    <cellStyle name="”љ‘ђћ‚ђќќ›‰" xfId="46"/>
    <cellStyle name="„…ќ…†ќ›‰" xfId="47"/>
    <cellStyle name="€’ћѓћ‚›‰" xfId="48"/>
    <cellStyle name="‡ђѓћ‹ћ‚ћљ1" xfId="49"/>
    <cellStyle name="‡ђѓћ‹ћ‚ћљ2" xfId="50"/>
    <cellStyle name="’ћѓћ‚›‰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Акцент1 2" xfId="58"/>
    <cellStyle name="20% - Акцент2 2" xfId="59"/>
    <cellStyle name="20% - Акцент3 2" xfId="60"/>
    <cellStyle name="20% - Акцент4 2" xfId="61"/>
    <cellStyle name="20% - Акцент5 2" xfId="62"/>
    <cellStyle name="20% - Акцент6 2" xfId="63"/>
    <cellStyle name="40% - Accent1" xfId="64"/>
    <cellStyle name="40% - Accent2" xfId="65"/>
    <cellStyle name="40% - Accent3" xfId="66"/>
    <cellStyle name="40% - Accent4" xfId="67"/>
    <cellStyle name="40% - Accent5" xfId="68"/>
    <cellStyle name="40% - Accent6" xfId="69"/>
    <cellStyle name="40% - Акцент1 2" xfId="70"/>
    <cellStyle name="40% - Акцент2 2" xfId="71"/>
    <cellStyle name="40% - Акцент3 2" xfId="72"/>
    <cellStyle name="40% - Акцент4 2" xfId="73"/>
    <cellStyle name="40% - Акцент5 2" xfId="74"/>
    <cellStyle name="40% - Акцент6 2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Акцент1 2" xfId="82"/>
    <cellStyle name="60% - Акцент2 2" xfId="83"/>
    <cellStyle name="60% - Акцент3 2" xfId="84"/>
    <cellStyle name="60% - Акцент4 2" xfId="85"/>
    <cellStyle name="60% - Акцент5 2" xfId="86"/>
    <cellStyle name="60% - Акцент6 2" xfId="87"/>
    <cellStyle name="Accent1" xfId="88"/>
    <cellStyle name="Accent2" xfId="89"/>
    <cellStyle name="Accent3" xfId="90"/>
    <cellStyle name="Accent4" xfId="91"/>
    <cellStyle name="Accent5" xfId="92"/>
    <cellStyle name="Accent6" xfId="93"/>
    <cellStyle name="Bad" xfId="94"/>
    <cellStyle name="Calculation" xfId="95"/>
    <cellStyle name="Cells 2" xfId="96"/>
    <cellStyle name="Check Cell" xfId="97"/>
    <cellStyle name="Comma [0]_irl tel sep5" xfId="98"/>
    <cellStyle name="Comma_irl tel sep5" xfId="99"/>
    <cellStyle name="Comma0" xfId="100"/>
    <cellStyle name="Currency [0]" xfId="101"/>
    <cellStyle name="Currency [0] 2" xfId="102"/>
    <cellStyle name="Currency [0] 2 2" xfId="103"/>
    <cellStyle name="Currency [0] 2 3" xfId="104"/>
    <cellStyle name="Currency [0] 2 4" xfId="105"/>
    <cellStyle name="Currency [0] 2 5" xfId="106"/>
    <cellStyle name="Currency [0] 2 6" xfId="107"/>
    <cellStyle name="Currency [0] 2 7" xfId="108"/>
    <cellStyle name="Currency [0] 2 8" xfId="109"/>
    <cellStyle name="Currency [0] 3" xfId="110"/>
    <cellStyle name="Currency [0] 3 2" xfId="111"/>
    <cellStyle name="Currency [0] 3 3" xfId="112"/>
    <cellStyle name="Currency [0] 3 4" xfId="113"/>
    <cellStyle name="Currency [0] 3 5" xfId="114"/>
    <cellStyle name="Currency [0] 3 6" xfId="115"/>
    <cellStyle name="Currency [0] 3 7" xfId="116"/>
    <cellStyle name="Currency [0] 3 8" xfId="117"/>
    <cellStyle name="Currency [0] 4" xfId="118"/>
    <cellStyle name="Currency [0] 4 2" xfId="119"/>
    <cellStyle name="Currency [0] 4 3" xfId="120"/>
    <cellStyle name="Currency [0] 4 4" xfId="121"/>
    <cellStyle name="Currency [0] 4 5" xfId="122"/>
    <cellStyle name="Currency [0] 4 6" xfId="123"/>
    <cellStyle name="Currency [0] 4 7" xfId="124"/>
    <cellStyle name="Currency [0] 4 8" xfId="125"/>
    <cellStyle name="Currency [0] 5" xfId="126"/>
    <cellStyle name="Currency [0] 5 2" xfId="127"/>
    <cellStyle name="Currency [0] 5 3" xfId="128"/>
    <cellStyle name="Currency [0] 5 4" xfId="129"/>
    <cellStyle name="Currency [0] 5 5" xfId="130"/>
    <cellStyle name="Currency [0] 5 6" xfId="131"/>
    <cellStyle name="Currency [0] 5 7" xfId="132"/>
    <cellStyle name="Currency [0] 5 8" xfId="133"/>
    <cellStyle name="Currency_irl tel sep5" xfId="134"/>
    <cellStyle name="Currency0" xfId="135"/>
    <cellStyle name="Currency2" xfId="136"/>
    <cellStyle name="Date" xfId="137"/>
    <cellStyle name="Euro" xfId="138"/>
    <cellStyle name="Explanatory Text" xfId="139"/>
    <cellStyle name="F2" xfId="140"/>
    <cellStyle name="F3" xfId="141"/>
    <cellStyle name="F4" xfId="142"/>
    <cellStyle name="F5" xfId="143"/>
    <cellStyle name="F6" xfId="144"/>
    <cellStyle name="F7" xfId="145"/>
    <cellStyle name="F8" xfId="146"/>
    <cellStyle name="Fixed" xfId="147"/>
    <cellStyle name="Followed Hyperlink" xfId="148"/>
    <cellStyle name="Good" xfId="149"/>
    <cellStyle name="Header 3" xfId="150"/>
    <cellStyle name="Heading 1" xfId="151"/>
    <cellStyle name="Heading 2" xfId="152"/>
    <cellStyle name="Heading 3" xfId="153"/>
    <cellStyle name="Heading 4" xfId="154"/>
    <cellStyle name="Hyperlink" xfId="155"/>
    <cellStyle name="Input" xfId="156"/>
    <cellStyle name="Linked Cell" xfId="157"/>
    <cellStyle name="Neutral" xfId="158"/>
    <cellStyle name="normal" xfId="159"/>
    <cellStyle name="Normal 2" xfId="160"/>
    <cellStyle name="normal 3" xfId="161"/>
    <cellStyle name="normal 4" xfId="162"/>
    <cellStyle name="normal 5" xfId="163"/>
    <cellStyle name="normal 6" xfId="164"/>
    <cellStyle name="normal 7" xfId="165"/>
    <cellStyle name="normal 8" xfId="166"/>
    <cellStyle name="normal 9" xfId="167"/>
    <cellStyle name="Normal_ASUS" xfId="168"/>
    <cellStyle name="Normal1" xfId="169"/>
    <cellStyle name="Normal2" xfId="170"/>
    <cellStyle name="normбlnм_laroux" xfId="171"/>
    <cellStyle name="Note" xfId="172"/>
    <cellStyle name="Output" xfId="173"/>
    <cellStyle name="Percent1" xfId="174"/>
    <cellStyle name="Price_Body" xfId="175"/>
    <cellStyle name="Style 1" xfId="176"/>
    <cellStyle name="Title" xfId="177"/>
    <cellStyle name="Title 4" xfId="178"/>
    <cellStyle name="Total" xfId="179"/>
    <cellStyle name="Warning Text" xfId="180"/>
    <cellStyle name="Акцент1 2" xfId="181"/>
    <cellStyle name="Акцент2 2" xfId="182"/>
    <cellStyle name="Акцент3 2" xfId="183"/>
    <cellStyle name="Акцент4 2" xfId="184"/>
    <cellStyle name="Акцент5 2" xfId="185"/>
    <cellStyle name="Акцент6 2" xfId="186"/>
    <cellStyle name="Беззащитный" xfId="187"/>
    <cellStyle name="Ввод  2" xfId="188"/>
    <cellStyle name="Вывод 2" xfId="189"/>
    <cellStyle name="Вычисление 2" xfId="190"/>
    <cellStyle name="Гиперссылка 2 2" xfId="191"/>
    <cellStyle name="Гиперссылка 2 2 2" xfId="192"/>
    <cellStyle name="Гиперссылка 4" xfId="193"/>
    <cellStyle name="Гиперссылка 4 6" xfId="194"/>
    <cellStyle name="Гиперссылка 5" xfId="195"/>
    <cellStyle name="ДАТА" xfId="196"/>
    <cellStyle name="ДАТА 2" xfId="197"/>
    <cellStyle name="ДАТА 3" xfId="198"/>
    <cellStyle name="ДАТА 4" xfId="199"/>
    <cellStyle name="ДАТА 5" xfId="200"/>
    <cellStyle name="ДАТА 6" xfId="201"/>
    <cellStyle name="ДАТА 7" xfId="202"/>
    <cellStyle name="ДАТА 8" xfId="203"/>
    <cellStyle name="два_знака" xfId="204"/>
    <cellStyle name="Двойной клик" xfId="205"/>
    <cellStyle name="Заголовок" xfId="206"/>
    <cellStyle name="Заголовок 1 2" xfId="207"/>
    <cellStyle name="Заголовок 2 2" xfId="208"/>
    <cellStyle name="Заголовок 3 2" xfId="209"/>
    <cellStyle name="Заголовок 4 2" xfId="210"/>
    <cellStyle name="ЗАГОЛОВОК1" xfId="211"/>
    <cellStyle name="ЗАГОЛОВОК2" xfId="212"/>
    <cellStyle name="ЗаголовокСтолбца" xfId="213"/>
    <cellStyle name="Защитный" xfId="214"/>
    <cellStyle name="Значение" xfId="215"/>
    <cellStyle name="Итог 2" xfId="216"/>
    <cellStyle name="ИТОГОВЫЙ" xfId="217"/>
    <cellStyle name="ИТОГОВЫЙ 2" xfId="218"/>
    <cellStyle name="ИТОГОВЫЙ 3" xfId="219"/>
    <cellStyle name="ИТОГОВЫЙ 4" xfId="220"/>
    <cellStyle name="ИТОГОВЫЙ 5" xfId="221"/>
    <cellStyle name="ИТОГОВЫЙ 6" xfId="222"/>
    <cellStyle name="ИТОГОВЫЙ 7" xfId="223"/>
    <cellStyle name="ИТОГОВЫЙ 8" xfId="224"/>
    <cellStyle name="Контрольная ячейка 2" xfId="225"/>
    <cellStyle name="Мой заголовок" xfId="226"/>
    <cellStyle name="Мой заголовок листа" xfId="227"/>
    <cellStyle name="Мой заголовок_Тариф 2012 (21.03.2011)" xfId="228"/>
    <cellStyle name="Мои наименования показателей" xfId="229"/>
    <cellStyle name="Мои наименования показателей 2" xfId="230"/>
    <cellStyle name="Мои наименования показателей 2 2" xfId="231"/>
    <cellStyle name="Мои наименования показателей 2 3" xfId="232"/>
    <cellStyle name="Мои наименования показателей 2 4" xfId="233"/>
    <cellStyle name="Мои наименования показателей 2 5" xfId="234"/>
    <cellStyle name="Мои наименования показателей 2 6" xfId="235"/>
    <cellStyle name="Мои наименования показателей 2 7" xfId="236"/>
    <cellStyle name="Мои наименования показателей 2 8" xfId="237"/>
    <cellStyle name="Мои наименования показателей 3" xfId="238"/>
    <cellStyle name="Мои наименования показателей 3 2" xfId="239"/>
    <cellStyle name="Мои наименования показателей 3 3" xfId="240"/>
    <cellStyle name="Мои наименования показателей 3 4" xfId="241"/>
    <cellStyle name="Мои наименования показателей 3 5" xfId="242"/>
    <cellStyle name="Мои наименования показателей 3 6" xfId="243"/>
    <cellStyle name="Мои наименования показателей 3 7" xfId="244"/>
    <cellStyle name="Мои наименования показателей 3 8" xfId="245"/>
    <cellStyle name="Мои наименования показателей 4" xfId="246"/>
    <cellStyle name="Мои наименования показателей 4 2" xfId="247"/>
    <cellStyle name="Мои наименования показателей 4 3" xfId="248"/>
    <cellStyle name="Мои наименования показателей 4 4" xfId="249"/>
    <cellStyle name="Мои наименования показателей 4 5" xfId="250"/>
    <cellStyle name="Мои наименования показателей 4 6" xfId="251"/>
    <cellStyle name="Мои наименования показателей 4 7" xfId="252"/>
    <cellStyle name="Мои наименования показателей 4 8" xfId="253"/>
    <cellStyle name="Мои наименования показателей 5" xfId="254"/>
    <cellStyle name="Мои наименования показателей 5 2" xfId="255"/>
    <cellStyle name="Мои наименования показателей 5 3" xfId="256"/>
    <cellStyle name="Мои наименования показателей 5 4" xfId="257"/>
    <cellStyle name="Мои наименования показателей 5 5" xfId="258"/>
    <cellStyle name="Мои наименования показателей 5 6" xfId="259"/>
    <cellStyle name="Мои наименования показателей 5 7" xfId="260"/>
    <cellStyle name="Мои наименования показателей 5 8" xfId="261"/>
    <cellStyle name="Мои наименования показателей_BALANCE.TBO.1.71" xfId="262"/>
    <cellStyle name="назв фил" xfId="263"/>
    <cellStyle name="Название 2" xfId="264"/>
    <cellStyle name="Нейтральный 2" xfId="265"/>
    <cellStyle name="Обычный" xfId="0" builtinId="0"/>
    <cellStyle name="Обычный 10" xfId="266"/>
    <cellStyle name="Обычный 11" xfId="267"/>
    <cellStyle name="Обычный 12" xfId="268"/>
    <cellStyle name="Обычный 12 2" xfId="269"/>
    <cellStyle name="Обычный 12 3 2" xfId="270"/>
    <cellStyle name="Обычный 13" xfId="271"/>
    <cellStyle name="Обычный 14" xfId="272"/>
    <cellStyle name="Обычный 15" xfId="273"/>
    <cellStyle name="Обычный 2" xfId="274"/>
    <cellStyle name="Обычный 2 14" xfId="275"/>
    <cellStyle name="Обычный 2 2" xfId="276"/>
    <cellStyle name="Обычный 2 2 2" xfId="5"/>
    <cellStyle name="Обычный 2 3" xfId="277"/>
    <cellStyle name="Обычный 2 3 2" xfId="278"/>
    <cellStyle name="Обычный 2 4" xfId="279"/>
    <cellStyle name="Обычный 3" xfId="6"/>
    <cellStyle name="Обычный 3 2" xfId="280"/>
    <cellStyle name="Обычный 3 2 2" xfId="281"/>
    <cellStyle name="Обычный 3 3" xfId="282"/>
    <cellStyle name="Обычный 3 3 2" xfId="283"/>
    <cellStyle name="Обычный 3 4" xfId="284"/>
    <cellStyle name="Обычный 3 5" xfId="285"/>
    <cellStyle name="Обычный 3 6" xfId="286"/>
    <cellStyle name="Обычный 4" xfId="287"/>
    <cellStyle name="Обычный 4 2" xfId="288"/>
    <cellStyle name="Обычный 4 3" xfId="289"/>
    <cellStyle name="Обычный 4_test_расчет тепловой энергии - для разработки 30 03 11" xfId="290"/>
    <cellStyle name="Обычный 5" xfId="291"/>
    <cellStyle name="Обычный 5 2" xfId="292"/>
    <cellStyle name="Обычный 6" xfId="293"/>
    <cellStyle name="Обычный 7" xfId="294"/>
    <cellStyle name="Обычный 7 2" xfId="295"/>
    <cellStyle name="Обычный 8" xfId="296"/>
    <cellStyle name="Обычный 8 2" xfId="297"/>
    <cellStyle name="Обычный 9" xfId="298"/>
    <cellStyle name="Обычный_FORM3.1" xfId="4"/>
    <cellStyle name="Обычный_methodics230802-pril1-3" xfId="1"/>
    <cellStyle name="Обычный_Книга1" xfId="2"/>
    <cellStyle name="Обычный_Образец шаблона Сетевые организации" xfId="3"/>
    <cellStyle name="один_знак" xfId="299"/>
    <cellStyle name="Плохой 2" xfId="300"/>
    <cellStyle name="Поле ввода" xfId="301"/>
    <cellStyle name="Пояснение 2" xfId="302"/>
    <cellStyle name="Примечание 2" xfId="303"/>
    <cellStyle name="Примечание 2 2" xfId="304"/>
    <cellStyle name="Примечание 2 3" xfId="305"/>
    <cellStyle name="Примечание 2 4" xfId="306"/>
    <cellStyle name="Примечание 2 5" xfId="307"/>
    <cellStyle name="Примечание 2 6" xfId="308"/>
    <cellStyle name="Примечание 2 7" xfId="309"/>
    <cellStyle name="Примечание 2 8" xfId="310"/>
    <cellStyle name="Примечание 3" xfId="311"/>
    <cellStyle name="Примечание 3 2" xfId="312"/>
    <cellStyle name="Примечание 3 3" xfId="313"/>
    <cellStyle name="Примечание 3 4" xfId="314"/>
    <cellStyle name="Примечание 3 5" xfId="315"/>
    <cellStyle name="Примечание 3 6" xfId="316"/>
    <cellStyle name="Примечание 3 7" xfId="317"/>
    <cellStyle name="Примечание 3 8" xfId="318"/>
    <cellStyle name="Примечание 4" xfId="319"/>
    <cellStyle name="Примечание 4 2" xfId="320"/>
    <cellStyle name="Примечание 4 3" xfId="321"/>
    <cellStyle name="Примечание 4 4" xfId="322"/>
    <cellStyle name="Примечание 4 5" xfId="323"/>
    <cellStyle name="Примечание 4 6" xfId="324"/>
    <cellStyle name="Примечание 4 7" xfId="325"/>
    <cellStyle name="Примечание 4 8" xfId="326"/>
    <cellStyle name="Примечание 5" xfId="327"/>
    <cellStyle name="Примечание 5 2" xfId="328"/>
    <cellStyle name="Примечание 5 3" xfId="329"/>
    <cellStyle name="Примечание 5 4" xfId="330"/>
    <cellStyle name="Примечание 5 5" xfId="331"/>
    <cellStyle name="Примечание 5 6" xfId="332"/>
    <cellStyle name="Примечание 5 7" xfId="333"/>
    <cellStyle name="Примечание 5 8" xfId="334"/>
    <cellStyle name="Примечание 6" xfId="335"/>
    <cellStyle name="Процент_11п" xfId="336"/>
    <cellStyle name="Процентный 2" xfId="337"/>
    <cellStyle name="Процентный 3" xfId="338"/>
    <cellStyle name="Процентный 4" xfId="339"/>
    <cellStyle name="Процентный 5" xfId="340"/>
    <cellStyle name="Процентный 6" xfId="341"/>
    <cellStyle name="Процентный 7" xfId="342"/>
    <cellStyle name="Связанная ячейка 2" xfId="343"/>
    <cellStyle name="Стиль 1" xfId="344"/>
    <cellStyle name="ТЕКСТ" xfId="345"/>
    <cellStyle name="ТЕКСТ 2" xfId="346"/>
    <cellStyle name="ТЕКСТ 3" xfId="347"/>
    <cellStyle name="ТЕКСТ 4" xfId="348"/>
    <cellStyle name="ТЕКСТ 5" xfId="349"/>
    <cellStyle name="ТЕКСТ 6" xfId="350"/>
    <cellStyle name="ТЕКСТ 7" xfId="351"/>
    <cellStyle name="ТЕКСТ 8" xfId="352"/>
    <cellStyle name="Текст предупреждения 2" xfId="353"/>
    <cellStyle name="Текстовый" xfId="354"/>
    <cellStyle name="Текстовый 2" xfId="355"/>
    <cellStyle name="Текстовый 3" xfId="356"/>
    <cellStyle name="Текстовый 4" xfId="357"/>
    <cellStyle name="Текстовый 5" xfId="358"/>
    <cellStyle name="Текстовый 6" xfId="359"/>
    <cellStyle name="Текстовый 7" xfId="360"/>
    <cellStyle name="Текстовый 8" xfId="361"/>
    <cellStyle name="Текстовый_46EE(v6.1.1)" xfId="362"/>
    <cellStyle name="три_знака" xfId="363"/>
    <cellStyle name="Тысячи [0]_12п" xfId="364"/>
    <cellStyle name="Тысячи_11п" xfId="365"/>
    <cellStyle name="ФИКСИРОВАННЫЙ" xfId="366"/>
    <cellStyle name="ФИКСИРОВАННЫЙ 2" xfId="367"/>
    <cellStyle name="ФИКСИРОВАННЫЙ 3" xfId="368"/>
    <cellStyle name="ФИКСИРОВАННЫЙ 4" xfId="369"/>
    <cellStyle name="ФИКСИРОВАННЫЙ 5" xfId="370"/>
    <cellStyle name="ФИКСИРОВАННЫЙ 6" xfId="371"/>
    <cellStyle name="ФИКСИРОВАННЫЙ 7" xfId="372"/>
    <cellStyle name="ФИКСИРОВАННЫЙ 8" xfId="373"/>
    <cellStyle name="Финансовый 2" xfId="374"/>
    <cellStyle name="Финансовый 2 2" xfId="375"/>
    <cellStyle name="Финансовый 3" xfId="376"/>
    <cellStyle name="Финансовый 3 2" xfId="377"/>
    <cellStyle name="Финансовый 3 3" xfId="378"/>
    <cellStyle name="Финансовый 4" xfId="379"/>
    <cellStyle name="Финансовый 5" xfId="380"/>
    <cellStyle name="Финансовый 6" xfId="381"/>
    <cellStyle name="Финансовый 7" xfId="382"/>
    <cellStyle name="Формула" xfId="383"/>
    <cellStyle name="Формула 2" xfId="384"/>
    <cellStyle name="ФормулаВБ" xfId="385"/>
    <cellStyle name="ФормулаНаКонтроль" xfId="386"/>
    <cellStyle name="Хороший 2" xfId="387"/>
    <cellStyle name="целые" xfId="388"/>
    <cellStyle name="Џђћ–…ќ’ќ›‰" xfId="3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&#1069;&#1050;&#1054;&#1053;&#1054;&#1052;_&#1054;&#1058;&#1044;&#1045;&#1051;\&#1051;&#1040;&#1056;&#1048;&#1054;&#1053;&#1054;&#1042;&#1040;\&#1057;&#1055;&#1041;_2019\&#1055;&#1088;&#1080;&#1083;.%201%201%201-1%206%20(2%20&#1087;&#1088;&#1072;&#1074;)%20&#1082;%20&#1057;&#1055;&#1041;%202019%20&#1052;&#1059;&#1055;%20&#1050;&#1080;&#1088;&#1086;&#1074;&#1089;&#1082;&#1072;&#1103;%20&#1075;&#1086;&#1088;&#1101;&#1083;&#1077;&#1082;&#1090;&#1088;&#1086;&#1089;&#1077;&#1090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k_server\1%20obschaya%20papka%20ktr\&#1052;&#1086;&#1085;&#1080;&#1090;&#1086;&#1088;&#1080;&#1085;&#1075;&#1080;\&#1058;&#1072;&#1088;&#1080;&#1092;&#1099;%20&#1101;&#1083;&#1077;&#1082;&#1090;&#1088;&#1086;-2011\&#1047;&#1072;&#1087;&#1088;&#1086;&#1089;%20&#1082;%2001.02.2011-&#1069;&#1083;&#1077;&#1082;&#1090;&#1088;&#1086;&#1101;&#1085;&#1077;&#1088;&#1075;&#1080;&#1103;\REP.BLR.2011%20&#1074;&#1077;&#1088;1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1041;&#1072;&#1083;&#1072;&#1085;&#1089;&#1099;%20&#1101;&#1083;&#1077;&#1082;&#1090;&#1088;&#1086;&#1101;&#1085;&#1077;&#1088;&#1075;&#1080;&#1080;\&#1041;&#1072;&#1083;&#1072;&#1085;&#1089;&#1099;%202017\&#1060;&#1086;&#1088;&#1084;&#1099;%203.1%20&#1085;&#1072;%202017%20&#1075;&#1086;&#1076;\1%20&#1050;&#1054;&#1058;&#1045;&#1051;%202017\&#1095;&#1080;&#1089;&#1090;&#1099;&#1081;%20KOTEL.NET.PLAN.7.28(v1.0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karelina\Application%20Data\Microsoft\Excel\&#1095;&#1080;&#1089;&#1090;&#1099;&#1081;%20KOTEL.NET.PLAN.7.28(v1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Documents%20and%20Settings\&#1040;&#1076;&#1084;&#1080;&#1085;&#1080;&#1089;&#1090;&#1088;&#1072;&#1090;&#1086;&#1088;\Local%20Settings\Temporary%20Internet%20Files\Content.Outlook\O68QLE11\&#1058;&#1072;&#1073;&#1083;&#1080;&#1094;&#1099;%201%203%201%204%201%205%201%2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Users\karelina\AppData\Local\Microsoft\Windows\Temporary%20Internet%20Files\Content.Outlook\UO0P54XM\Users\karelina\Documents\&#1052;&#1054;&#1048;%20&#1044;&#1054;&#1050;&#1059;&#1052;&#1045;&#1053;&#1058;&#1067;%20%20%20&#1050;&#1072;&#1088;&#1077;&#1083;&#1080;&#1085;&#1072;\&#1041;&#1040;&#1051;&#1040;&#1053;&#1057;&#1067;%20&#1089;%202016%20&#1075;\&#1041;&#1072;&#1083;&#1072;&#1085;&#1089;&#1099;%202018\&#1095;&#1080;&#1089;&#1090;&#1099;&#1081;%20KOTEL.NET.PLAN.7.28(v1.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\OREP.IN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 к заполнению"/>
      <sheetName val="Приложение 1 "/>
      <sheetName val="Приложение 1.1 "/>
      <sheetName val="Приложение 1.2 "/>
      <sheetName val="Приложение 1.3 "/>
      <sheetName val="Приложение 1.4"/>
      <sheetName val="Приложение 1.5"/>
      <sheetName val="Приложение 1.6"/>
    </sheetNames>
    <sheetDataSet>
      <sheetData sheetId="0"/>
      <sheetData sheetId="1">
        <row r="3">
          <cell r="A3" t="str">
            <v>Организация: МУП "Кировская горэлектросеть"</v>
          </cell>
        </row>
        <row r="265">
          <cell r="D265">
            <v>0</v>
          </cell>
          <cell r="H265">
            <v>0</v>
          </cell>
          <cell r="L265">
            <v>0</v>
          </cell>
        </row>
        <row r="274">
          <cell r="D274">
            <v>0</v>
          </cell>
          <cell r="H274">
            <v>0</v>
          </cell>
          <cell r="L274">
            <v>0</v>
          </cell>
        </row>
        <row r="280">
          <cell r="D280">
            <v>27528</v>
          </cell>
          <cell r="H280">
            <v>29029</v>
          </cell>
          <cell r="L280">
            <v>56557</v>
          </cell>
        </row>
        <row r="316">
          <cell r="L316">
            <v>0</v>
          </cell>
        </row>
        <row r="364">
          <cell r="D364">
            <v>0</v>
          </cell>
          <cell r="H364">
            <v>0</v>
          </cell>
          <cell r="L364">
            <v>0</v>
          </cell>
        </row>
        <row r="371">
          <cell r="L371">
            <v>0</v>
          </cell>
        </row>
        <row r="372">
          <cell r="L372">
            <v>0</v>
          </cell>
        </row>
        <row r="401">
          <cell r="D401">
            <v>0</v>
          </cell>
          <cell r="H401">
            <v>0</v>
          </cell>
        </row>
        <row r="488">
          <cell r="L488">
            <v>0</v>
          </cell>
        </row>
        <row r="491">
          <cell r="L491">
            <v>0</v>
          </cell>
        </row>
        <row r="492">
          <cell r="D492">
            <v>27528</v>
          </cell>
          <cell r="H492">
            <v>29029</v>
          </cell>
          <cell r="L492">
            <v>56557</v>
          </cell>
        </row>
        <row r="498">
          <cell r="D498">
            <v>0</v>
          </cell>
          <cell r="H498">
            <v>0</v>
          </cell>
          <cell r="L498">
            <v>0</v>
          </cell>
        </row>
        <row r="507">
          <cell r="D507">
            <v>0</v>
          </cell>
          <cell r="H507">
            <v>0</v>
          </cell>
          <cell r="L507">
            <v>0</v>
          </cell>
        </row>
        <row r="513">
          <cell r="D513">
            <v>4960</v>
          </cell>
          <cell r="H513">
            <v>4956</v>
          </cell>
          <cell r="L513">
            <v>9916</v>
          </cell>
        </row>
        <row r="549">
          <cell r="L549">
            <v>0</v>
          </cell>
        </row>
        <row r="597">
          <cell r="D597">
            <v>0</v>
          </cell>
          <cell r="H597">
            <v>0</v>
          </cell>
          <cell r="L597">
            <v>0</v>
          </cell>
        </row>
        <row r="604">
          <cell r="D604">
            <v>63.934399999999997</v>
          </cell>
          <cell r="H604">
            <v>63.882800000000003</v>
          </cell>
          <cell r="L604">
            <v>127.8172</v>
          </cell>
        </row>
        <row r="605">
          <cell r="L605">
            <v>0</v>
          </cell>
        </row>
        <row r="634">
          <cell r="D634">
            <v>0</v>
          </cell>
          <cell r="H634">
            <v>0</v>
          </cell>
        </row>
        <row r="721">
          <cell r="L721">
            <v>0</v>
          </cell>
        </row>
        <row r="724">
          <cell r="D724">
            <v>4884.0655999999999</v>
          </cell>
          <cell r="H724">
            <v>4880.1171999999997</v>
          </cell>
          <cell r="L724">
            <v>9764.1827999999987</v>
          </cell>
        </row>
        <row r="725">
          <cell r="L725">
            <v>0</v>
          </cell>
        </row>
        <row r="730">
          <cell r="D730">
            <v>0</v>
          </cell>
          <cell r="H730">
            <v>0</v>
          </cell>
          <cell r="L730">
            <v>0</v>
          </cell>
        </row>
        <row r="739">
          <cell r="D739">
            <v>0</v>
          </cell>
          <cell r="H739">
            <v>0</v>
          </cell>
          <cell r="L739">
            <v>0</v>
          </cell>
        </row>
        <row r="745">
          <cell r="D745">
            <v>9740</v>
          </cell>
          <cell r="H745">
            <v>9187</v>
          </cell>
          <cell r="L745">
            <v>18927</v>
          </cell>
        </row>
        <row r="781">
          <cell r="L781">
            <v>0</v>
          </cell>
        </row>
        <row r="829">
          <cell r="D829">
            <v>0</v>
          </cell>
          <cell r="H829">
            <v>0</v>
          </cell>
          <cell r="L829">
            <v>0</v>
          </cell>
        </row>
        <row r="836">
          <cell r="D836">
            <v>1560.0479</v>
          </cell>
          <cell r="H836">
            <v>1594.9873</v>
          </cell>
          <cell r="L836">
            <v>3155.0352000000003</v>
          </cell>
        </row>
        <row r="837">
          <cell r="L837">
            <v>0</v>
          </cell>
        </row>
        <row r="842">
          <cell r="D842">
            <v>12640.148499999999</v>
          </cell>
          <cell r="H842">
            <v>12959.852000000001</v>
          </cell>
        </row>
        <row r="866">
          <cell r="D866">
            <v>0</v>
          </cell>
          <cell r="H866">
            <v>0</v>
          </cell>
        </row>
        <row r="953">
          <cell r="L953">
            <v>0</v>
          </cell>
        </row>
        <row r="954">
          <cell r="D954">
            <v>373</v>
          </cell>
          <cell r="H954">
            <v>327</v>
          </cell>
        </row>
        <row r="956">
          <cell r="D956">
            <v>27578.869200000001</v>
          </cell>
          <cell r="H956">
            <v>28214.277900000001</v>
          </cell>
          <cell r="L956">
            <v>55793.147100000002</v>
          </cell>
        </row>
        <row r="960">
          <cell r="D960">
            <v>0</v>
          </cell>
          <cell r="H960">
            <v>0</v>
          </cell>
          <cell r="L960">
            <v>0</v>
          </cell>
        </row>
        <row r="970">
          <cell r="L970">
            <v>0</v>
          </cell>
        </row>
        <row r="976">
          <cell r="D976">
            <v>0</v>
          </cell>
          <cell r="H976">
            <v>0</v>
          </cell>
          <cell r="L976">
            <v>0</v>
          </cell>
        </row>
        <row r="1012">
          <cell r="L1012">
            <v>0</v>
          </cell>
        </row>
        <row r="1060">
          <cell r="D1060">
            <v>0</v>
          </cell>
          <cell r="H1060">
            <v>0</v>
          </cell>
          <cell r="L1060">
            <v>0</v>
          </cell>
        </row>
        <row r="1067">
          <cell r="D1067">
            <v>2004.9838</v>
          </cell>
          <cell r="H1067">
            <v>2051.1779999999999</v>
          </cell>
          <cell r="L1067">
            <v>4056.1617999999999</v>
          </cell>
        </row>
        <row r="1068">
          <cell r="L1068">
            <v>0</v>
          </cell>
        </row>
        <row r="1073">
          <cell r="D1073">
            <v>25573.885399999999</v>
          </cell>
          <cell r="H1073">
            <v>26163.099900000001</v>
          </cell>
        </row>
        <row r="1097">
          <cell r="D1097">
            <v>0</v>
          </cell>
          <cell r="H1097">
            <v>0</v>
          </cell>
        </row>
        <row r="1184">
          <cell r="L1184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Заголовок"/>
      <sheetName val="Справочники"/>
      <sheetName val="Тариф на услуги по передаче ээ"/>
      <sheetName val="Индивидуальные тарифы"/>
      <sheetName val="Расчет котлового тарифа"/>
      <sheetName val="4 баланс ээ"/>
      <sheetName val="5 баланс мощности"/>
      <sheetName val="Расчет расходов RAB"/>
      <sheetName val="расчет НВВ РСК по RAB"/>
      <sheetName val="Показатели надежности и кач-ва"/>
      <sheetName val="Расчет индексация"/>
      <sheetName val="Индексы"/>
    </sheetNames>
    <sheetDataSet>
      <sheetData sheetId="0"/>
      <sheetData sheetId="1"/>
      <sheetData sheetId="2"/>
      <sheetData sheetId="3"/>
      <sheetData sheetId="4"/>
      <sheetData sheetId="5">
        <row r="11">
          <cell r="B11" t="str">
            <v>2011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/>
      <sheetData sheetId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E2" t="str">
            <v>да</v>
          </cell>
        </row>
        <row r="3">
          <cell r="E3" t="str">
            <v>нет</v>
          </cell>
        </row>
        <row r="15">
          <cell r="G15" t="str">
            <v>Сальдо-переток из отчитывающейся организации контрагенту</v>
          </cell>
        </row>
        <row r="16">
          <cell r="G16" t="str">
            <v>Сальдо-переток от контрагента в отчитывающуюся организацию</v>
          </cell>
        </row>
        <row r="17">
          <cell r="G17" t="str">
            <v>Сальдо-переток от сети контрангента конечным потребителям (общий объём, оплачиваемый сбытовыми компаниями за конечных потребителей)</v>
          </cell>
        </row>
        <row r="18">
          <cell r="G18" t="str">
            <v>Сальдо-переток от сети отчитывающейся организации конечным потребителям (общий объем, оплачиваемый сбытовыми компаниями за конечных потребителей)</v>
          </cell>
        </row>
      </sheetData>
      <sheetData sheetId="11">
        <row r="33">
          <cell r="A33" t="str">
            <v>Дальневосточная дирекция по энергообеспечению – СП Трансэнерго - филиала ОАО "РЖД"</v>
          </cell>
          <cell r="AN33" t="str">
            <v>Общество с ограниченной ответственностью "Свет"</v>
          </cell>
        </row>
        <row r="34">
          <cell r="A34" t="str">
            <v>ЗАО "Энергетик"</v>
          </cell>
          <cell r="AN34" t="str">
            <v>ООО "Сервис Транспорт"</v>
          </cell>
        </row>
        <row r="35">
          <cell r="A35" t="str">
            <v>МУ "Тайга"</v>
          </cell>
          <cell r="AN35" t="str">
            <v>ООО "Энергокомфорт" Амур</v>
          </cell>
        </row>
        <row r="36">
          <cell r="A36" t="str">
            <v>МУП "Горэлектротеплосеть" г.Тында</v>
          </cell>
          <cell r="AN36" t="str">
            <v>Оптовый рынок</v>
          </cell>
        </row>
        <row r="37">
          <cell r="A37" t="str">
            <v>МУП "Теплоэнергосервис" с.Ромны</v>
          </cell>
          <cell r="AN37" t="str">
            <v>филиал ОАО "ДЭК" "Амурэнергосбыт"</v>
          </cell>
        </row>
        <row r="38">
          <cell r="A38" t="str">
            <v>МУП "Электросети" ЗАТО Углегорск</v>
          </cell>
        </row>
        <row r="39">
          <cell r="A39" t="str">
            <v>МУП "Электротеплосеть г. Белогорска"</v>
          </cell>
        </row>
        <row r="40">
          <cell r="A40" t="str">
            <v>МУП "Энергоресурс"</v>
          </cell>
        </row>
        <row r="41">
          <cell r="A41" t="str">
            <v>ОАО " Амурские коммунальные системы"</v>
          </cell>
        </row>
        <row r="42">
          <cell r="A42" t="str">
            <v>ОАО "28 электрическая сеть"</v>
          </cell>
        </row>
        <row r="43">
          <cell r="A43" t="str">
            <v>ОАО "Амурагропромэнерго"</v>
          </cell>
        </row>
        <row r="44">
          <cell r="A44" t="str">
            <v>ОАО "Дальневосточная распределительная сетевая компания"</v>
          </cell>
        </row>
        <row r="45">
          <cell r="A45" t="str">
            <v>ОАО "Облкоммунсервис"</v>
          </cell>
        </row>
        <row r="46">
          <cell r="A46" t="str">
            <v>ОАО "Прииск Соловьевский"</v>
          </cell>
        </row>
        <row r="47">
          <cell r="A47" t="str">
            <v>ОАО "Российские железные дороги"</v>
          </cell>
        </row>
        <row r="48">
          <cell r="A48" t="str">
            <v>Общество с ограниченной ответственностью "Свет"</v>
          </cell>
        </row>
        <row r="49">
          <cell r="A49" t="str">
            <v>ООО " Энергетик"</v>
          </cell>
        </row>
        <row r="50">
          <cell r="A50" t="str">
            <v>ООО "Комбинат Восточный плюс"</v>
          </cell>
        </row>
        <row r="51">
          <cell r="A51" t="str">
            <v>ООО "Районные электрические сети"</v>
          </cell>
        </row>
        <row r="52">
          <cell r="A52" t="str">
            <v>ООО "Сервис Транспорт"</v>
          </cell>
        </row>
        <row r="53">
          <cell r="A53" t="str">
            <v>ООО "Трансэнерго"</v>
          </cell>
        </row>
      </sheetData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10">
          <cell r="F10" t="str">
            <v>Дальневосточная дирекция по энергообеспечению – СП Трансэнерго - филиала ОАО "РЖД"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  <sheetDataSet>
      <sheetData sheetId="0"/>
      <sheetData sheetId="1">
        <row r="10">
          <cell r="C10" t="str">
            <v xml:space="preserve">отрасли по ОКОНХ </v>
          </cell>
        </row>
        <row r="15">
          <cell r="B15">
            <v>2007</v>
          </cell>
        </row>
      </sheetData>
      <sheetData sheetId="2">
        <row r="4">
          <cell r="D4" t="str">
            <v>ед. измерения</v>
          </cell>
        </row>
      </sheetData>
      <sheetData sheetId="3">
        <row r="4">
          <cell r="D4" t="str">
            <v>ед. измерения</v>
          </cell>
        </row>
      </sheetData>
      <sheetData sheetId="4">
        <row r="7">
          <cell r="E7" t="str">
            <v>Всего</v>
          </cell>
        </row>
      </sheetData>
      <sheetData sheetId="5">
        <row r="7">
          <cell r="E7" t="str">
            <v>Всего</v>
          </cell>
        </row>
      </sheetData>
      <sheetData sheetId="6">
        <row r="7">
          <cell r="E7" t="str">
            <v>Всего</v>
          </cell>
        </row>
      </sheetData>
      <sheetData sheetId="7">
        <row r="7">
          <cell r="E7" t="str">
            <v>Всего</v>
          </cell>
        </row>
      </sheetData>
      <sheetData sheetId="8">
        <row r="7">
          <cell r="D7" t="str">
            <v>всего</v>
          </cell>
        </row>
      </sheetData>
      <sheetData sheetId="9">
        <row r="8">
          <cell r="C8" t="str">
            <v>отпуск ЭЭ, тыс.кВтч</v>
          </cell>
        </row>
      </sheetData>
      <sheetData sheetId="10">
        <row r="8">
          <cell r="C8" t="str">
            <v>отпуск ЭЭ, тыс.кВтч</v>
          </cell>
        </row>
      </sheetData>
      <sheetData sheetId="11">
        <row r="7">
          <cell r="E7">
            <v>3</v>
          </cell>
        </row>
      </sheetData>
      <sheetData sheetId="12">
        <row r="7">
          <cell r="E7">
            <v>3</v>
          </cell>
        </row>
      </sheetData>
      <sheetData sheetId="13">
        <row r="7">
          <cell r="C7" t="str">
            <v>Амурская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Форма 3.1"/>
      <sheetName val="П1.30"/>
      <sheetName val="П1.4"/>
      <sheetName val="П1.5"/>
      <sheetName val="Прямые договоры с потребителями"/>
      <sheetName val="Договоры взаиморасчёта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O2" t="str">
            <v>Версия 1.0</v>
          </cell>
        </row>
      </sheetData>
      <sheetData sheetId="1">
        <row r="6">
          <cell r="F6" t="str">
            <v>Амурская область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">
          <cell r="C2">
            <v>2008</v>
          </cell>
        </row>
        <row r="3">
          <cell r="C3">
            <v>2009</v>
          </cell>
        </row>
        <row r="4">
          <cell r="C4">
            <v>2010</v>
          </cell>
        </row>
        <row r="5">
          <cell r="C5">
            <v>2011</v>
          </cell>
        </row>
        <row r="6">
          <cell r="C6">
            <v>2012</v>
          </cell>
        </row>
        <row r="7">
          <cell r="C7">
            <v>2013</v>
          </cell>
        </row>
        <row r="8">
          <cell r="C8">
            <v>2014</v>
          </cell>
        </row>
        <row r="9">
          <cell r="C9">
            <v>2015</v>
          </cell>
        </row>
        <row r="10">
          <cell r="C10">
            <v>2016</v>
          </cell>
        </row>
        <row r="11">
          <cell r="C11">
            <v>2017</v>
          </cell>
        </row>
        <row r="12">
          <cell r="C12">
            <v>2018</v>
          </cell>
        </row>
        <row r="13">
          <cell r="C13">
            <v>2019</v>
          </cell>
        </row>
        <row r="23">
          <cell r="G23" t="str">
            <v>Конечный потребитель №1</v>
          </cell>
        </row>
        <row r="24">
          <cell r="G24" t="str">
            <v>Конечный потребитель №2</v>
          </cell>
        </row>
        <row r="25">
          <cell r="G25" t="str">
            <v>Конечный потребитель №3</v>
          </cell>
        </row>
        <row r="26">
          <cell r="G26" t="str">
            <v>Конечный потребитель №4</v>
          </cell>
        </row>
        <row r="27">
          <cell r="G27" t="str">
            <v>Конечный потребитель №5</v>
          </cell>
        </row>
        <row r="28">
          <cell r="G28" t="str">
            <v>Конечный потребитель №6</v>
          </cell>
        </row>
        <row r="29">
          <cell r="G29" t="str">
            <v>Конечный потребитель №7</v>
          </cell>
        </row>
        <row r="30">
          <cell r="G30" t="str">
            <v>Конечный потребитель №8</v>
          </cell>
        </row>
        <row r="31">
          <cell r="G31" t="str">
            <v>Конечный потребитель №9</v>
          </cell>
        </row>
        <row r="32">
          <cell r="G32" t="str">
            <v>Конечный потребитель №10</v>
          </cell>
        </row>
        <row r="33">
          <cell r="G33" t="str">
            <v>Конечный потребитель №11</v>
          </cell>
        </row>
        <row r="34">
          <cell r="G34" t="str">
            <v>Конечный потребитель №12</v>
          </cell>
        </row>
        <row r="35">
          <cell r="G35" t="str">
            <v>Конечный потребитель №13</v>
          </cell>
        </row>
        <row r="36">
          <cell r="G36" t="str">
            <v>Конечный потребитель №14</v>
          </cell>
        </row>
        <row r="37">
          <cell r="G37" t="str">
            <v>Конечный потребитель №15</v>
          </cell>
        </row>
        <row r="38">
          <cell r="G38" t="str">
            <v>Конечный потребитель №16</v>
          </cell>
        </row>
        <row r="39">
          <cell r="G39" t="str">
            <v>Конечный потребитель №17</v>
          </cell>
        </row>
        <row r="40">
          <cell r="G40" t="str">
            <v>Конечный потребитель №18</v>
          </cell>
        </row>
        <row r="41">
          <cell r="G41" t="str">
            <v>Конечный потребитель №19</v>
          </cell>
        </row>
        <row r="42">
          <cell r="G42" t="str">
            <v>Конечный потребитель №20</v>
          </cell>
        </row>
      </sheetData>
      <sheetData sheetId="11">
        <row r="33">
          <cell r="H33" t="str">
            <v>Общество с ограниченной ответственностью "Свет"</v>
          </cell>
          <cell r="AR33" t="str">
            <v>Общество с ограниченной ответственностью "Свет"</v>
          </cell>
        </row>
        <row r="34">
          <cell r="H34" t="str">
            <v>ООО "Сервис Транспорт"</v>
          </cell>
          <cell r="AR34" t="str">
            <v>ООО "Сервис Транспорт"</v>
          </cell>
        </row>
        <row r="35">
          <cell r="H35" t="str">
            <v>ООО "Энергокомфорт" Амур</v>
          </cell>
          <cell r="AR35" t="str">
            <v>ООО "Энергокомфорт" Амур</v>
          </cell>
        </row>
        <row r="36">
          <cell r="H36" t="str">
            <v>филиал ОАО "ДЭК" "Амурэнергосбыт"</v>
          </cell>
          <cell r="AR36" t="str">
            <v>Прочие конечные потребители</v>
          </cell>
        </row>
        <row r="37">
          <cell r="AR37" t="str">
            <v>филиал ОАО "ДЭК" "Амурэнергосбыт"</v>
          </cell>
        </row>
      </sheetData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52"/>
  <sheetViews>
    <sheetView tabSelected="1" topLeftCell="C7" zoomScale="93" zoomScaleNormal="93" workbookViewId="0">
      <selection activeCell="K47" sqref="K47"/>
    </sheetView>
  </sheetViews>
  <sheetFormatPr defaultColWidth="9.140625" defaultRowHeight="11.25"/>
  <cols>
    <col min="1" max="2" width="0" style="1" hidden="1" customWidth="1"/>
    <col min="3" max="3" width="2.7109375" style="1" customWidth="1"/>
    <col min="4" max="4" width="6.5703125" style="1" customWidth="1"/>
    <col min="5" max="5" width="45.7109375" style="2" customWidth="1"/>
    <col min="6" max="20" width="11" style="1" customWidth="1"/>
    <col min="21" max="22" width="2.5703125" style="1" customWidth="1"/>
    <col min="23" max="16384" width="9.140625" style="1"/>
  </cols>
  <sheetData>
    <row r="1" spans="3:21" ht="11.45" hidden="1" customHeight="1"/>
    <row r="2" spans="3:21" ht="11.45" hidden="1" customHeight="1"/>
    <row r="3" spans="3:21" ht="11.45" hidden="1" customHeight="1"/>
    <row r="4" spans="3:21" ht="11.45" hidden="1" customHeight="1"/>
    <row r="5" spans="3:21" ht="11.45" hidden="1" customHeight="1"/>
    <row r="6" spans="3:21" ht="11.45" hidden="1" customHeight="1"/>
    <row r="7" spans="3:21" s="3" customFormat="1" ht="54.6" customHeight="1"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 t="s">
        <v>0</v>
      </c>
      <c r="Q7" s="5"/>
      <c r="R7" s="5"/>
      <c r="S7" s="5"/>
      <c r="T7" s="5"/>
    </row>
    <row r="8" spans="3:21" ht="12" customHeight="1">
      <c r="C8" s="6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</row>
    <row r="9" spans="3:21" ht="15" customHeight="1">
      <c r="C9" s="11"/>
      <c r="D9" s="12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</row>
    <row r="10" spans="3:21" ht="15" customHeight="1">
      <c r="C10" s="11"/>
      <c r="D10" s="15" t="str">
        <f>'[1]Приложение 1 '!A3</f>
        <v>Организация: МУП "Кировская горэлектросеть"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4"/>
    </row>
    <row r="11" spans="3:21" ht="15" customHeight="1" thickBot="1">
      <c r="C11" s="11"/>
      <c r="D11" s="17" t="s">
        <v>2</v>
      </c>
      <c r="E11" s="18" t="s">
        <v>3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4"/>
    </row>
    <row r="12" spans="3:21" ht="15" customHeight="1">
      <c r="C12" s="11"/>
      <c r="D12" s="20" t="s">
        <v>4</v>
      </c>
      <c r="E12" s="21" t="s">
        <v>5</v>
      </c>
      <c r="F12" s="22" t="s">
        <v>6</v>
      </c>
      <c r="G12" s="23"/>
      <c r="H12" s="23"/>
      <c r="I12" s="23"/>
      <c r="J12" s="24"/>
      <c r="K12" s="22" t="s">
        <v>7</v>
      </c>
      <c r="L12" s="23"/>
      <c r="M12" s="23"/>
      <c r="N12" s="23"/>
      <c r="O12" s="24"/>
      <c r="P12" s="22" t="s">
        <v>8</v>
      </c>
      <c r="Q12" s="23"/>
      <c r="R12" s="23"/>
      <c r="S12" s="23"/>
      <c r="T12" s="24"/>
      <c r="U12" s="14"/>
    </row>
    <row r="13" spans="3:21" ht="13.15" customHeight="1" thickBot="1">
      <c r="C13" s="11"/>
      <c r="D13" s="25"/>
      <c r="E13" s="26"/>
      <c r="F13" s="27" t="s">
        <v>9</v>
      </c>
      <c r="G13" s="28" t="s">
        <v>10</v>
      </c>
      <c r="H13" s="29" t="s">
        <v>11</v>
      </c>
      <c r="I13" s="29" t="s">
        <v>12</v>
      </c>
      <c r="J13" s="30" t="s">
        <v>13</v>
      </c>
      <c r="K13" s="27" t="s">
        <v>9</v>
      </c>
      <c r="L13" s="28" t="s">
        <v>10</v>
      </c>
      <c r="M13" s="29" t="s">
        <v>11</v>
      </c>
      <c r="N13" s="29" t="s">
        <v>12</v>
      </c>
      <c r="O13" s="30" t="s">
        <v>13</v>
      </c>
      <c r="P13" s="27" t="s">
        <v>9</v>
      </c>
      <c r="Q13" s="28" t="s">
        <v>10</v>
      </c>
      <c r="R13" s="29" t="s">
        <v>11</v>
      </c>
      <c r="S13" s="29" t="s">
        <v>12</v>
      </c>
      <c r="T13" s="30" t="s">
        <v>13</v>
      </c>
      <c r="U13" s="14"/>
    </row>
    <row r="14" spans="3:21" ht="12" thickBot="1">
      <c r="C14" s="11"/>
      <c r="D14" s="31">
        <v>1</v>
      </c>
      <c r="E14" s="32">
        <f t="shared" ref="E14:T14" si="0">D14+1</f>
        <v>2</v>
      </c>
      <c r="F14" s="32">
        <f t="shared" si="0"/>
        <v>3</v>
      </c>
      <c r="G14" s="32">
        <f t="shared" si="0"/>
        <v>4</v>
      </c>
      <c r="H14" s="32">
        <f t="shared" si="0"/>
        <v>5</v>
      </c>
      <c r="I14" s="32">
        <f t="shared" si="0"/>
        <v>6</v>
      </c>
      <c r="J14" s="32">
        <f t="shared" si="0"/>
        <v>7</v>
      </c>
      <c r="K14" s="32">
        <f t="shared" si="0"/>
        <v>8</v>
      </c>
      <c r="L14" s="32">
        <f t="shared" si="0"/>
        <v>9</v>
      </c>
      <c r="M14" s="32">
        <f t="shared" si="0"/>
        <v>10</v>
      </c>
      <c r="N14" s="32">
        <f t="shared" si="0"/>
        <v>11</v>
      </c>
      <c r="O14" s="32">
        <f t="shared" si="0"/>
        <v>12</v>
      </c>
      <c r="P14" s="32">
        <f t="shared" si="0"/>
        <v>13</v>
      </c>
      <c r="Q14" s="32">
        <f t="shared" si="0"/>
        <v>14</v>
      </c>
      <c r="R14" s="32">
        <f t="shared" si="0"/>
        <v>15</v>
      </c>
      <c r="S14" s="32">
        <f t="shared" si="0"/>
        <v>16</v>
      </c>
      <c r="T14" s="32">
        <f t="shared" si="0"/>
        <v>17</v>
      </c>
      <c r="U14" s="14"/>
    </row>
    <row r="15" spans="3:21" ht="13.15" customHeight="1">
      <c r="C15" s="11"/>
      <c r="D15" s="33" t="s">
        <v>14</v>
      </c>
      <c r="E15" s="34" t="s">
        <v>15</v>
      </c>
      <c r="F15" s="35">
        <f>F21+F22+F23</f>
        <v>42228</v>
      </c>
      <c r="G15" s="36">
        <f>G21+G22+G23</f>
        <v>27528</v>
      </c>
      <c r="H15" s="36">
        <f>H16+H21+H22+H23</f>
        <v>4960</v>
      </c>
      <c r="I15" s="36">
        <f>I16+I21+I22+I23</f>
        <v>42152.065600000002</v>
      </c>
      <c r="J15" s="36">
        <f>J16+J21+J22+J23</f>
        <v>27578.869200000001</v>
      </c>
      <c r="K15" s="35">
        <f>K21+K22+K23</f>
        <v>43172</v>
      </c>
      <c r="L15" s="36">
        <f>L21+L22+L23</f>
        <v>29029</v>
      </c>
      <c r="M15" s="36">
        <f>M16+M21+M22+M23</f>
        <v>4956</v>
      </c>
      <c r="N15" s="36">
        <f>N16+N21+N22+N23</f>
        <v>43096.117200000001</v>
      </c>
      <c r="O15" s="36">
        <f>O16+O21+O22+O23</f>
        <v>28214.277900000001</v>
      </c>
      <c r="P15" s="35">
        <f>P21+P22+P23</f>
        <v>85400</v>
      </c>
      <c r="Q15" s="36">
        <f>Q21+Q22+Q23</f>
        <v>56557</v>
      </c>
      <c r="R15" s="36">
        <f>R16+R21+R22+R23</f>
        <v>9916</v>
      </c>
      <c r="S15" s="36">
        <f>S16+S21+S22+S23</f>
        <v>85248.182799999995</v>
      </c>
      <c r="T15" s="36">
        <f>T16+T21+T22+T23</f>
        <v>55793.147100000002</v>
      </c>
      <c r="U15" s="14"/>
    </row>
    <row r="16" spans="3:21" ht="13.15" customHeight="1">
      <c r="C16" s="11"/>
      <c r="D16" s="37" t="s">
        <v>16</v>
      </c>
      <c r="E16" s="38" t="s">
        <v>17</v>
      </c>
      <c r="F16" s="35">
        <f t="shared" ref="F16:F24" si="1">G16+H16+I16+J16</f>
        <v>59990.934800000003</v>
      </c>
      <c r="G16" s="39"/>
      <c r="H16" s="40">
        <f>H17</f>
        <v>0</v>
      </c>
      <c r="I16" s="40">
        <f>I17+I18</f>
        <v>32412.065600000002</v>
      </c>
      <c r="J16" s="41">
        <f>J18+J19</f>
        <v>27578.869200000001</v>
      </c>
      <c r="K16" s="35">
        <f t="shared" ref="K16:K24" si="2">L16+M16+N16+O16</f>
        <v>62123.395100000002</v>
      </c>
      <c r="L16" s="39"/>
      <c r="M16" s="40">
        <f>M17</f>
        <v>0</v>
      </c>
      <c r="N16" s="40">
        <f>N17+N18</f>
        <v>33909.117200000001</v>
      </c>
      <c r="O16" s="41">
        <f>O18+O19</f>
        <v>28214.277900000001</v>
      </c>
      <c r="P16" s="35">
        <f t="shared" ref="P16:P24" si="3">Q16+R16+S16+T16</f>
        <v>122114.3299</v>
      </c>
      <c r="Q16" s="39"/>
      <c r="R16" s="40">
        <f>R17</f>
        <v>0</v>
      </c>
      <c r="S16" s="40">
        <f>S17+S18</f>
        <v>66321.182799999995</v>
      </c>
      <c r="T16" s="41">
        <f>T18+T19</f>
        <v>55793.147100000002</v>
      </c>
      <c r="U16" s="14"/>
    </row>
    <row r="17" spans="3:21" ht="12.6" customHeight="1">
      <c r="C17" s="11"/>
      <c r="D17" s="37" t="s">
        <v>18</v>
      </c>
      <c r="E17" s="42" t="s">
        <v>10</v>
      </c>
      <c r="F17" s="35">
        <f t="shared" si="1"/>
        <v>27528</v>
      </c>
      <c r="G17" s="39"/>
      <c r="H17" s="40">
        <f>'[1]Приложение 1 '!D491</f>
        <v>0</v>
      </c>
      <c r="I17" s="40">
        <f>'[1]Приложение 1 '!D492</f>
        <v>27528</v>
      </c>
      <c r="J17" s="43"/>
      <c r="K17" s="35">
        <f t="shared" si="2"/>
        <v>29029</v>
      </c>
      <c r="L17" s="39"/>
      <c r="M17" s="40">
        <f>'[1]Приложение 1 '!H491</f>
        <v>0</v>
      </c>
      <c r="N17" s="40">
        <f>'[1]Приложение 1 '!H492</f>
        <v>29029</v>
      </c>
      <c r="O17" s="43"/>
      <c r="P17" s="35">
        <f t="shared" si="3"/>
        <v>56557</v>
      </c>
      <c r="Q17" s="39"/>
      <c r="R17" s="40">
        <f>'[1]Приложение 1 '!L491</f>
        <v>0</v>
      </c>
      <c r="S17" s="40">
        <f>'[1]Приложение 1 '!L492</f>
        <v>56557</v>
      </c>
      <c r="T17" s="43"/>
      <c r="U17" s="14"/>
    </row>
    <row r="18" spans="3:21" ht="12" customHeight="1">
      <c r="C18" s="11"/>
      <c r="D18" s="37" t="s">
        <v>19</v>
      </c>
      <c r="E18" s="42" t="s">
        <v>20</v>
      </c>
      <c r="F18" s="35">
        <f t="shared" si="1"/>
        <v>4884.0655999999999</v>
      </c>
      <c r="G18" s="39"/>
      <c r="H18" s="39"/>
      <c r="I18" s="40">
        <f>'[1]Приложение 1 '!D724</f>
        <v>4884.0655999999999</v>
      </c>
      <c r="J18" s="41">
        <f>'[1]Приложение 1 '!D725</f>
        <v>0</v>
      </c>
      <c r="K18" s="35">
        <f t="shared" si="2"/>
        <v>4880.1171999999997</v>
      </c>
      <c r="L18" s="39"/>
      <c r="M18" s="39"/>
      <c r="N18" s="40">
        <f>'[1]Приложение 1 '!H724</f>
        <v>4880.1171999999997</v>
      </c>
      <c r="O18" s="41">
        <f>'[1]Приложение 1 '!H725</f>
        <v>0</v>
      </c>
      <c r="P18" s="35">
        <f t="shared" si="3"/>
        <v>9764.1827999999987</v>
      </c>
      <c r="Q18" s="39"/>
      <c r="R18" s="39"/>
      <c r="S18" s="40">
        <f>'[1]Приложение 1 '!L724</f>
        <v>9764.1827999999987</v>
      </c>
      <c r="T18" s="41">
        <f>'[1]Приложение 1 '!L725</f>
        <v>0</v>
      </c>
      <c r="U18" s="14"/>
    </row>
    <row r="19" spans="3:21" ht="11.45" customHeight="1">
      <c r="C19" s="11"/>
      <c r="D19" s="37" t="s">
        <v>21</v>
      </c>
      <c r="E19" s="42" t="s">
        <v>22</v>
      </c>
      <c r="F19" s="35">
        <f t="shared" si="1"/>
        <v>27578.869200000001</v>
      </c>
      <c r="G19" s="39"/>
      <c r="H19" s="39"/>
      <c r="I19" s="39"/>
      <c r="J19" s="41">
        <f>'[1]Приложение 1 '!D956</f>
        <v>27578.869200000001</v>
      </c>
      <c r="K19" s="35">
        <f t="shared" si="2"/>
        <v>28214.277900000001</v>
      </c>
      <c r="L19" s="39"/>
      <c r="M19" s="39"/>
      <c r="N19" s="39"/>
      <c r="O19" s="41">
        <f>'[1]Приложение 1 '!H956</f>
        <v>28214.277900000001</v>
      </c>
      <c r="P19" s="35">
        <f t="shared" si="3"/>
        <v>55793.147100000002</v>
      </c>
      <c r="Q19" s="39"/>
      <c r="R19" s="39"/>
      <c r="S19" s="39"/>
      <c r="T19" s="41">
        <f>'[1]Приложение 1 '!L956</f>
        <v>55793.147100000002</v>
      </c>
      <c r="U19" s="14"/>
    </row>
    <row r="20" spans="3:21" ht="12" customHeight="1">
      <c r="C20" s="11"/>
      <c r="D20" s="37"/>
      <c r="E20" s="44" t="s">
        <v>23</v>
      </c>
      <c r="F20" s="35">
        <f t="shared" si="1"/>
        <v>0</v>
      </c>
      <c r="G20" s="40">
        <f>'[1]Приложение 1 '!D316</f>
        <v>0</v>
      </c>
      <c r="H20" s="40">
        <f>'[1]Приложение 1 '!D549</f>
        <v>0</v>
      </c>
      <c r="I20" s="40">
        <f>'[1]Приложение 1 '!D781</f>
        <v>0</v>
      </c>
      <c r="J20" s="41">
        <f>'[1]Приложение 1 '!D1012</f>
        <v>0</v>
      </c>
      <c r="K20" s="35">
        <f t="shared" si="2"/>
        <v>0</v>
      </c>
      <c r="L20" s="40">
        <f>'[1]Приложение 1 '!H316</f>
        <v>0</v>
      </c>
      <c r="M20" s="40">
        <f>'[1]Приложение 1 '!H549</f>
        <v>0</v>
      </c>
      <c r="N20" s="40">
        <f>'[1]Приложение 1 '!H781</f>
        <v>0</v>
      </c>
      <c r="O20" s="41">
        <f>'[1]Приложение 1 '!H1012</f>
        <v>0</v>
      </c>
      <c r="P20" s="35">
        <f t="shared" si="3"/>
        <v>0</v>
      </c>
      <c r="Q20" s="40">
        <f>'[1]Приложение 1 '!L316</f>
        <v>0</v>
      </c>
      <c r="R20" s="40">
        <f>'[1]Приложение 1 '!L549</f>
        <v>0</v>
      </c>
      <c r="S20" s="40">
        <f>'[1]Приложение 1 '!L781</f>
        <v>0</v>
      </c>
      <c r="T20" s="41">
        <f>'[1]Приложение 1 '!L1012</f>
        <v>0</v>
      </c>
      <c r="U20" s="14"/>
    </row>
    <row r="21" spans="3:21" ht="11.45" customHeight="1">
      <c r="C21" s="11"/>
      <c r="D21" s="37" t="s">
        <v>24</v>
      </c>
      <c r="E21" s="45" t="s">
        <v>25</v>
      </c>
      <c r="F21" s="35">
        <f t="shared" si="1"/>
        <v>0</v>
      </c>
      <c r="G21" s="40">
        <f>'[1]Приложение 1 '!D274</f>
        <v>0</v>
      </c>
      <c r="H21" s="40">
        <f>'[1]Приложение 1 '!D507</f>
        <v>0</v>
      </c>
      <c r="I21" s="40">
        <f>'[1]Приложение 1 '!D739</f>
        <v>0</v>
      </c>
      <c r="J21" s="40">
        <f>'[1]Приложение 1 '!D970</f>
        <v>0</v>
      </c>
      <c r="K21" s="35">
        <f t="shared" si="2"/>
        <v>0</v>
      </c>
      <c r="L21" s="40">
        <f>'[1]Приложение 1 '!H274</f>
        <v>0</v>
      </c>
      <c r="M21" s="40">
        <f>'[1]Приложение 1 '!H507</f>
        <v>0</v>
      </c>
      <c r="N21" s="40">
        <f>'[1]Приложение 1 '!H739</f>
        <v>0</v>
      </c>
      <c r="O21" s="40">
        <f>'[1]Приложение 1 '!H970</f>
        <v>0</v>
      </c>
      <c r="P21" s="35">
        <f t="shared" si="3"/>
        <v>0</v>
      </c>
      <c r="Q21" s="40">
        <f>'[1]Приложение 1 '!L274</f>
        <v>0</v>
      </c>
      <c r="R21" s="40">
        <f>'[1]Приложение 1 '!L507</f>
        <v>0</v>
      </c>
      <c r="S21" s="40">
        <f>'[1]Приложение 1 '!L739</f>
        <v>0</v>
      </c>
      <c r="T21" s="40">
        <f>'[1]Приложение 1 '!L970</f>
        <v>0</v>
      </c>
      <c r="U21" s="14"/>
    </row>
    <row r="22" spans="3:21" ht="12.6" customHeight="1">
      <c r="C22" s="11"/>
      <c r="D22" s="37" t="s">
        <v>26</v>
      </c>
      <c r="E22" s="45" t="s">
        <v>27</v>
      </c>
      <c r="F22" s="35">
        <f t="shared" si="1"/>
        <v>42228</v>
      </c>
      <c r="G22" s="40">
        <f>'[1]Приложение 1 '!D280+'[1]Приложение 1 '!D364</f>
        <v>27528</v>
      </c>
      <c r="H22" s="40">
        <f>'[1]Приложение 1 '!D513+'[1]Приложение 1 '!D597</f>
        <v>4960</v>
      </c>
      <c r="I22" s="40">
        <f>'[1]Приложение 1 '!D745+'[1]Приложение 1 '!D829</f>
        <v>9740</v>
      </c>
      <c r="J22" s="40">
        <f>'[1]Приложение 1 '!D976+'[1]Приложение 1 '!D1060</f>
        <v>0</v>
      </c>
      <c r="K22" s="35">
        <f t="shared" si="2"/>
        <v>43172</v>
      </c>
      <c r="L22" s="40">
        <f>'[1]Приложение 1 '!H280+'[1]Приложение 1 '!H364</f>
        <v>29029</v>
      </c>
      <c r="M22" s="40">
        <f>'[1]Приложение 1 '!H513+'[1]Приложение 1 '!H597</f>
        <v>4956</v>
      </c>
      <c r="N22" s="40">
        <f>'[1]Приложение 1 '!H745+'[1]Приложение 1 '!H829</f>
        <v>9187</v>
      </c>
      <c r="O22" s="40">
        <f>'[1]Приложение 1 '!H976+'[1]Приложение 1 '!H1060</f>
        <v>0</v>
      </c>
      <c r="P22" s="35">
        <f t="shared" si="3"/>
        <v>85400</v>
      </c>
      <c r="Q22" s="40">
        <f>'[1]Приложение 1 '!L280+'[1]Приложение 1 '!L364</f>
        <v>56557</v>
      </c>
      <c r="R22" s="40">
        <f>'[1]Приложение 1 '!L513+'[1]Приложение 1 '!L597</f>
        <v>9916</v>
      </c>
      <c r="S22" s="40">
        <f>'[1]Приложение 1 '!L745+'[1]Приложение 1 '!L829</f>
        <v>18927</v>
      </c>
      <c r="T22" s="40">
        <f>'[1]Приложение 1 '!L976+'[1]Приложение 1 '!L1060</f>
        <v>0</v>
      </c>
      <c r="U22" s="14"/>
    </row>
    <row r="23" spans="3:21" ht="12" customHeight="1" thickBot="1">
      <c r="C23" s="11"/>
      <c r="D23" s="46" t="s">
        <v>28</v>
      </c>
      <c r="E23" s="47" t="s">
        <v>29</v>
      </c>
      <c r="F23" s="48">
        <f t="shared" si="1"/>
        <v>0</v>
      </c>
      <c r="G23" s="49">
        <f>'[1]Приложение 1 '!D265</f>
        <v>0</v>
      </c>
      <c r="H23" s="49">
        <f>'[1]Приложение 1 '!D498</f>
        <v>0</v>
      </c>
      <c r="I23" s="49">
        <f>'[1]Приложение 1 '!D730</f>
        <v>0</v>
      </c>
      <c r="J23" s="49">
        <f>'[1]Приложение 1 '!D960</f>
        <v>0</v>
      </c>
      <c r="K23" s="48">
        <f t="shared" si="2"/>
        <v>0</v>
      </c>
      <c r="L23" s="49">
        <f>'[1]Приложение 1 '!H265</f>
        <v>0</v>
      </c>
      <c r="M23" s="49">
        <f>'[1]Приложение 1 '!H498</f>
        <v>0</v>
      </c>
      <c r="N23" s="49">
        <f>'[1]Приложение 1 '!H730</f>
        <v>0</v>
      </c>
      <c r="O23" s="49">
        <f>'[1]Приложение 1 '!H960</f>
        <v>0</v>
      </c>
      <c r="P23" s="48">
        <f t="shared" si="3"/>
        <v>0</v>
      </c>
      <c r="Q23" s="49">
        <f>'[1]Приложение 1 '!L265</f>
        <v>0</v>
      </c>
      <c r="R23" s="49">
        <f>'[1]Приложение 1 '!L498</f>
        <v>0</v>
      </c>
      <c r="S23" s="49">
        <f>'[1]Приложение 1 '!L730</f>
        <v>0</v>
      </c>
      <c r="T23" s="49">
        <f>'[1]Приложение 1 '!L960</f>
        <v>0</v>
      </c>
      <c r="U23" s="14"/>
    </row>
    <row r="24" spans="3:21" ht="13.9" customHeight="1">
      <c r="C24" s="11"/>
      <c r="D24" s="33" t="s">
        <v>30</v>
      </c>
      <c r="E24" s="34" t="s">
        <v>31</v>
      </c>
      <c r="F24" s="50">
        <f t="shared" si="1"/>
        <v>3628.9661000000001</v>
      </c>
      <c r="G24" s="36">
        <f>G26+G27</f>
        <v>0</v>
      </c>
      <c r="H24" s="36">
        <f>H26+H27</f>
        <v>63.934399999999997</v>
      </c>
      <c r="I24" s="36">
        <f>I26+I27</f>
        <v>1560.0479</v>
      </c>
      <c r="J24" s="51">
        <f>J26+J27</f>
        <v>2004.9838</v>
      </c>
      <c r="K24" s="50">
        <f t="shared" si="2"/>
        <v>3710.0481</v>
      </c>
      <c r="L24" s="36">
        <f>L26+L27</f>
        <v>0</v>
      </c>
      <c r="M24" s="36">
        <f>M26+M27</f>
        <v>63.882800000000003</v>
      </c>
      <c r="N24" s="36">
        <f>N26+N27</f>
        <v>1594.9873</v>
      </c>
      <c r="O24" s="51">
        <f>O26+O27</f>
        <v>2051.1779999999999</v>
      </c>
      <c r="P24" s="50">
        <f t="shared" si="3"/>
        <v>7339.0141999999996</v>
      </c>
      <c r="Q24" s="36">
        <f>Q26+Q27</f>
        <v>0</v>
      </c>
      <c r="R24" s="36">
        <f>R26+R27</f>
        <v>127.8172</v>
      </c>
      <c r="S24" s="36">
        <f>S26+S27</f>
        <v>3155.0352000000003</v>
      </c>
      <c r="T24" s="51">
        <f>T26+T27</f>
        <v>4056.1617999999999</v>
      </c>
      <c r="U24" s="14"/>
    </row>
    <row r="25" spans="3:21" ht="13.15" customHeight="1">
      <c r="C25" s="11"/>
      <c r="D25" s="37"/>
      <c r="E25" s="52" t="s">
        <v>32</v>
      </c>
      <c r="F25" s="35">
        <f t="shared" ref="F25:T25" si="4">IF(F15=0,0,F24/F15*100)</f>
        <v>8.5937437245429571</v>
      </c>
      <c r="G25" s="40">
        <f t="shared" si="4"/>
        <v>0</v>
      </c>
      <c r="H25" s="40">
        <f t="shared" si="4"/>
        <v>1.2889999999999999</v>
      </c>
      <c r="I25" s="40">
        <f t="shared" si="4"/>
        <v>3.7009998864681974</v>
      </c>
      <c r="J25" s="41">
        <f t="shared" si="4"/>
        <v>7.2700000332138348</v>
      </c>
      <c r="K25" s="35">
        <f t="shared" si="4"/>
        <v>8.5936442601686274</v>
      </c>
      <c r="L25" s="40">
        <f t="shared" si="4"/>
        <v>0</v>
      </c>
      <c r="M25" s="40">
        <f t="shared" si="4"/>
        <v>1.288999192897498</v>
      </c>
      <c r="N25" s="40">
        <f t="shared" si="4"/>
        <v>3.7010000056339183</v>
      </c>
      <c r="O25" s="41">
        <f t="shared" si="4"/>
        <v>7.2699999881974646</v>
      </c>
      <c r="P25" s="35">
        <f t="shared" si="4"/>
        <v>8.5936934426229499</v>
      </c>
      <c r="Q25" s="40">
        <f t="shared" si="4"/>
        <v>0</v>
      </c>
      <c r="R25" s="40">
        <f t="shared" si="4"/>
        <v>1.2889995966115371</v>
      </c>
      <c r="S25" s="40">
        <f t="shared" si="4"/>
        <v>3.7009999467108883</v>
      </c>
      <c r="T25" s="41">
        <f t="shared" si="4"/>
        <v>7.2700000104493112</v>
      </c>
      <c r="U25" s="14"/>
    </row>
    <row r="26" spans="3:21" ht="13.15" customHeight="1">
      <c r="C26" s="11"/>
      <c r="D26" s="37" t="s">
        <v>33</v>
      </c>
      <c r="E26" s="52" t="s">
        <v>34</v>
      </c>
      <c r="F26" s="35">
        <f t="shared" ref="F26:F38" si="5">G26+H26+I26+J26</f>
        <v>3628.9661000000001</v>
      </c>
      <c r="G26" s="40">
        <f>'[1]Приложение 1 '!D371</f>
        <v>0</v>
      </c>
      <c r="H26" s="40">
        <f>'[1]Приложение 1 '!D604</f>
        <v>63.934399999999997</v>
      </c>
      <c r="I26" s="40">
        <f>'[1]Приложение 1 '!D836</f>
        <v>1560.0479</v>
      </c>
      <c r="J26" s="41">
        <f>'[1]Приложение 1 '!D1067</f>
        <v>2004.9838</v>
      </c>
      <c r="K26" s="35">
        <f t="shared" ref="K26:K39" si="6">L26+M26+N26+O26</f>
        <v>3710.0481</v>
      </c>
      <c r="L26" s="40">
        <f>'[1]Приложение 1 '!H371</f>
        <v>0</v>
      </c>
      <c r="M26" s="40">
        <f>'[1]Приложение 1 '!H604</f>
        <v>63.882800000000003</v>
      </c>
      <c r="N26" s="40">
        <f>'[1]Приложение 1 '!H836</f>
        <v>1594.9873</v>
      </c>
      <c r="O26" s="41">
        <f>'[1]Приложение 1 '!H1067</f>
        <v>2051.1779999999999</v>
      </c>
      <c r="P26" s="35">
        <f t="shared" ref="P26:P30" si="7">Q26+R26+S26+T26</f>
        <v>7339.0141999999996</v>
      </c>
      <c r="Q26" s="40">
        <f>'[1]Приложение 1 '!L371</f>
        <v>0</v>
      </c>
      <c r="R26" s="40">
        <f>'[1]Приложение 1 '!L604</f>
        <v>127.8172</v>
      </c>
      <c r="S26" s="40">
        <f>'[1]Приложение 1 '!L836</f>
        <v>3155.0352000000003</v>
      </c>
      <c r="T26" s="41">
        <f>'[1]Приложение 1 '!L1067</f>
        <v>4056.1617999999999</v>
      </c>
      <c r="U26" s="14"/>
    </row>
    <row r="27" spans="3:21" ht="12" customHeight="1" thickBot="1">
      <c r="C27" s="11"/>
      <c r="D27" s="46" t="s">
        <v>35</v>
      </c>
      <c r="E27" s="53" t="s">
        <v>36</v>
      </c>
      <c r="F27" s="48">
        <f t="shared" si="5"/>
        <v>0</v>
      </c>
      <c r="G27" s="49">
        <f>'[1]Приложение 1 '!D372</f>
        <v>0</v>
      </c>
      <c r="H27" s="49">
        <f>'[1]Приложение 1 '!D605</f>
        <v>0</v>
      </c>
      <c r="I27" s="49">
        <f>'[1]Приложение 1 '!D837</f>
        <v>0</v>
      </c>
      <c r="J27" s="54">
        <f>'[1]Приложение 1 '!D1068</f>
        <v>0</v>
      </c>
      <c r="K27" s="48">
        <f t="shared" si="6"/>
        <v>0</v>
      </c>
      <c r="L27" s="49">
        <f>'[1]Приложение 1 '!H372</f>
        <v>0</v>
      </c>
      <c r="M27" s="49">
        <f>'[1]Приложение 1 '!H605</f>
        <v>0</v>
      </c>
      <c r="N27" s="49">
        <f>'[1]Приложение 1 '!H837</f>
        <v>0</v>
      </c>
      <c r="O27" s="54">
        <f>'[1]Приложение 1 '!H1068</f>
        <v>0</v>
      </c>
      <c r="P27" s="48">
        <f t="shared" si="7"/>
        <v>0</v>
      </c>
      <c r="Q27" s="49">
        <f>'[1]Приложение 1 '!L372</f>
        <v>0</v>
      </c>
      <c r="R27" s="49">
        <f>'[1]Приложение 1 '!L605</f>
        <v>0</v>
      </c>
      <c r="S27" s="49">
        <f>'[1]Приложение 1 '!L837</f>
        <v>0</v>
      </c>
      <c r="T27" s="54">
        <f>'[1]Приложение 1 '!L1068</f>
        <v>0</v>
      </c>
      <c r="U27" s="14"/>
    </row>
    <row r="28" spans="3:21" ht="36.6" customHeight="1" thickBot="1">
      <c r="C28" s="11"/>
      <c r="D28" s="55" t="s">
        <v>37</v>
      </c>
      <c r="E28" s="56" t="s">
        <v>38</v>
      </c>
      <c r="F28" s="57">
        <f t="shared" si="5"/>
        <v>0</v>
      </c>
      <c r="G28" s="58">
        <f>'[1]Приложение 1 '!D488</f>
        <v>0</v>
      </c>
      <c r="H28" s="58">
        <f>'[1]Приложение 1 '!D721</f>
        <v>0</v>
      </c>
      <c r="I28" s="58">
        <f>'[1]Приложение 1 '!D953</f>
        <v>0</v>
      </c>
      <c r="J28" s="58">
        <f>'[1]Приложение 1 '!D1184</f>
        <v>0</v>
      </c>
      <c r="K28" s="57">
        <f t="shared" si="6"/>
        <v>0</v>
      </c>
      <c r="L28" s="58">
        <f>'[1]Приложение 1 '!H488</f>
        <v>0</v>
      </c>
      <c r="M28" s="58">
        <f>'[1]Приложение 1 '!H721</f>
        <v>0</v>
      </c>
      <c r="N28" s="58">
        <f>'[1]Приложение 1 '!H953</f>
        <v>0</v>
      </c>
      <c r="O28" s="58">
        <f>'[1]Приложение 1 '!H1184</f>
        <v>0</v>
      </c>
      <c r="P28" s="57">
        <f t="shared" si="7"/>
        <v>0</v>
      </c>
      <c r="Q28" s="58">
        <f>'[1]Приложение 1 '!L488</f>
        <v>0</v>
      </c>
      <c r="R28" s="58">
        <f>'[1]Приложение 1 '!L721</f>
        <v>0</v>
      </c>
      <c r="S28" s="58">
        <f>'[1]Приложение 1 '!L953</f>
        <v>0</v>
      </c>
      <c r="T28" s="58">
        <f>'[1]Приложение 1 '!L1184</f>
        <v>0</v>
      </c>
      <c r="U28" s="14"/>
    </row>
    <row r="29" spans="3:21" ht="12.6" customHeight="1">
      <c r="C29" s="11"/>
      <c r="D29" s="33" t="s">
        <v>39</v>
      </c>
      <c r="E29" s="34" t="s">
        <v>40</v>
      </c>
      <c r="F29" s="50">
        <f t="shared" si="5"/>
        <v>38599.033899999995</v>
      </c>
      <c r="G29" s="36">
        <f>G30+G37+G38+G36</f>
        <v>0</v>
      </c>
      <c r="H29" s="36">
        <f t="shared" ref="H29:J29" si="8">H30+H37+H38+H36</f>
        <v>12</v>
      </c>
      <c r="I29" s="36">
        <f t="shared" si="8"/>
        <v>13013.148499999999</v>
      </c>
      <c r="J29" s="36">
        <f t="shared" si="8"/>
        <v>25573.885399999999</v>
      </c>
      <c r="K29" s="50">
        <f t="shared" si="6"/>
        <v>39461.9519</v>
      </c>
      <c r="L29" s="36">
        <f>L30+L37+L38+L36</f>
        <v>0</v>
      </c>
      <c r="M29" s="36">
        <f t="shared" ref="M29:O29" si="9">M30+M37+M38+M36</f>
        <v>12</v>
      </c>
      <c r="N29" s="36">
        <f t="shared" si="9"/>
        <v>13286.852000000001</v>
      </c>
      <c r="O29" s="51">
        <f t="shared" si="9"/>
        <v>26163.099900000001</v>
      </c>
      <c r="P29" s="50">
        <f t="shared" si="7"/>
        <v>78060.985799999995</v>
      </c>
      <c r="Q29" s="36">
        <f>Q30+Q37+Q38</f>
        <v>0</v>
      </c>
      <c r="R29" s="36">
        <f>R30+R37+R38</f>
        <v>24</v>
      </c>
      <c r="S29" s="36">
        <f>S30+S37+S38</f>
        <v>26300.000500000002</v>
      </c>
      <c r="T29" s="51">
        <f>T30+T37+T38</f>
        <v>51736.9853</v>
      </c>
      <c r="U29" s="14"/>
    </row>
    <row r="30" spans="3:21" ht="12.6" customHeight="1">
      <c r="C30" s="11"/>
      <c r="D30" s="37" t="s">
        <v>41</v>
      </c>
      <c r="E30" s="38" t="s">
        <v>42</v>
      </c>
      <c r="F30" s="35">
        <f t="shared" si="5"/>
        <v>38226.033899999995</v>
      </c>
      <c r="G30" s="40">
        <f>G32+G33+G34+G35</f>
        <v>0</v>
      </c>
      <c r="H30" s="40">
        <f>H32+H33+H34+H35</f>
        <v>12</v>
      </c>
      <c r="I30" s="40">
        <f>I32+I33+I34+I35</f>
        <v>12640.148499999999</v>
      </c>
      <c r="J30" s="40">
        <f>J32+J33+J34+J35</f>
        <v>25573.885399999999</v>
      </c>
      <c r="K30" s="35">
        <f t="shared" si="6"/>
        <v>39134.9519</v>
      </c>
      <c r="L30" s="40">
        <f>L32+L33+L34+L35</f>
        <v>0</v>
      </c>
      <c r="M30" s="40">
        <f>M32+M33+M34+M35</f>
        <v>12</v>
      </c>
      <c r="N30" s="40">
        <f>N32+N33+N34+N35</f>
        <v>12959.852000000001</v>
      </c>
      <c r="O30" s="40">
        <f>O32+O33+O34+O35</f>
        <v>26163.099900000001</v>
      </c>
      <c r="P30" s="35">
        <f t="shared" si="7"/>
        <v>77360.985799999995</v>
      </c>
      <c r="Q30" s="40">
        <f>Q32+Q33+Q34+Q35</f>
        <v>0</v>
      </c>
      <c r="R30" s="40">
        <f>R32+R33+R34+R35</f>
        <v>24</v>
      </c>
      <c r="S30" s="40">
        <f>S32+S33+S34+S35</f>
        <v>25600.000500000002</v>
      </c>
      <c r="T30" s="40">
        <f>T32+T33+T34+T35</f>
        <v>51736.9853</v>
      </c>
      <c r="U30" s="14"/>
    </row>
    <row r="31" spans="3:21" ht="22.15" customHeight="1">
      <c r="C31" s="11"/>
      <c r="D31" s="37"/>
      <c r="E31" s="42" t="s">
        <v>43</v>
      </c>
      <c r="F31" s="35">
        <f t="shared" si="5"/>
        <v>0</v>
      </c>
      <c r="G31" s="59"/>
      <c r="H31" s="59"/>
      <c r="I31" s="59"/>
      <c r="J31" s="60"/>
      <c r="K31" s="35">
        <f t="shared" si="6"/>
        <v>0</v>
      </c>
      <c r="L31" s="59"/>
      <c r="M31" s="59"/>
      <c r="N31" s="59"/>
      <c r="O31" s="60"/>
      <c r="P31" s="35">
        <f>Q31+R31+S31+T31</f>
        <v>0</v>
      </c>
      <c r="Q31" s="61">
        <f>G31+L31</f>
        <v>0</v>
      </c>
      <c r="R31" s="61">
        <f t="shared" ref="R31:T38" si="10">H31+M31</f>
        <v>0</v>
      </c>
      <c r="S31" s="61">
        <f t="shared" si="10"/>
        <v>0</v>
      </c>
      <c r="T31" s="61">
        <f t="shared" si="10"/>
        <v>0</v>
      </c>
      <c r="U31" s="14"/>
    </row>
    <row r="32" spans="3:21" ht="13.15" customHeight="1">
      <c r="C32" s="11"/>
      <c r="D32" s="37" t="s">
        <v>44</v>
      </c>
      <c r="E32" s="42" t="s">
        <v>45</v>
      </c>
      <c r="F32" s="35">
        <f>G32+H32+I32+J32</f>
        <v>38226.033899999995</v>
      </c>
      <c r="G32" s="59"/>
      <c r="H32" s="59">
        <v>12</v>
      </c>
      <c r="I32" s="59">
        <f>'[1]Приложение 1 '!D842</f>
        <v>12640.148499999999</v>
      </c>
      <c r="J32" s="60">
        <f>'[1]Приложение 1 '!D1073</f>
        <v>25573.885399999999</v>
      </c>
      <c r="K32" s="35">
        <f t="shared" si="6"/>
        <v>39134.9519</v>
      </c>
      <c r="L32" s="59"/>
      <c r="M32" s="59">
        <v>12</v>
      </c>
      <c r="N32" s="59">
        <f>'[1]Приложение 1 '!H842</f>
        <v>12959.852000000001</v>
      </c>
      <c r="O32" s="60">
        <f>'[1]Приложение 1 '!H1073</f>
        <v>26163.099900000001</v>
      </c>
      <c r="P32" s="35">
        <f t="shared" ref="P32:P39" si="11">Q32+R32+S32+T32</f>
        <v>77360.985799999995</v>
      </c>
      <c r="Q32" s="61">
        <f t="shared" ref="Q32:Q36" si="12">G32+L32</f>
        <v>0</v>
      </c>
      <c r="R32" s="61">
        <f t="shared" si="10"/>
        <v>24</v>
      </c>
      <c r="S32" s="61">
        <f t="shared" si="10"/>
        <v>25600.000500000002</v>
      </c>
      <c r="T32" s="61">
        <f t="shared" si="10"/>
        <v>51736.9853</v>
      </c>
      <c r="U32" s="14"/>
    </row>
    <row r="33" spans="3:21" ht="12" customHeight="1">
      <c r="C33" s="11"/>
      <c r="D33" s="37" t="s">
        <v>46</v>
      </c>
      <c r="E33" s="42" t="s">
        <v>47</v>
      </c>
      <c r="F33" s="35">
        <f t="shared" si="5"/>
        <v>0</v>
      </c>
      <c r="G33" s="59"/>
      <c r="H33" s="59"/>
      <c r="I33" s="59"/>
      <c r="J33" s="60"/>
      <c r="K33" s="35">
        <f t="shared" si="6"/>
        <v>0</v>
      </c>
      <c r="L33" s="59"/>
      <c r="M33" s="59"/>
      <c r="N33" s="59"/>
      <c r="O33" s="60"/>
      <c r="P33" s="35">
        <f t="shared" si="11"/>
        <v>0</v>
      </c>
      <c r="Q33" s="61">
        <f t="shared" si="12"/>
        <v>0</v>
      </c>
      <c r="R33" s="61">
        <f t="shared" si="10"/>
        <v>0</v>
      </c>
      <c r="S33" s="61">
        <f t="shared" si="10"/>
        <v>0</v>
      </c>
      <c r="T33" s="61">
        <f t="shared" si="10"/>
        <v>0</v>
      </c>
      <c r="U33" s="14"/>
    </row>
    <row r="34" spans="3:21" ht="13.9" customHeight="1">
      <c r="C34" s="11"/>
      <c r="D34" s="37" t="s">
        <v>48</v>
      </c>
      <c r="E34" s="42" t="s">
        <v>49</v>
      </c>
      <c r="F34" s="35">
        <f t="shared" si="5"/>
        <v>0</v>
      </c>
      <c r="G34" s="59"/>
      <c r="H34" s="59"/>
      <c r="I34" s="59"/>
      <c r="J34" s="60"/>
      <c r="K34" s="35">
        <f t="shared" si="6"/>
        <v>0</v>
      </c>
      <c r="L34" s="59"/>
      <c r="M34" s="59"/>
      <c r="N34" s="59"/>
      <c r="O34" s="60"/>
      <c r="P34" s="35">
        <f t="shared" si="11"/>
        <v>0</v>
      </c>
      <c r="Q34" s="61">
        <f t="shared" si="12"/>
        <v>0</v>
      </c>
      <c r="R34" s="61">
        <f t="shared" si="10"/>
        <v>0</v>
      </c>
      <c r="S34" s="61">
        <f t="shared" si="10"/>
        <v>0</v>
      </c>
      <c r="T34" s="61">
        <f t="shared" si="10"/>
        <v>0</v>
      </c>
      <c r="U34" s="14"/>
    </row>
    <row r="35" spans="3:21" ht="24.75" customHeight="1">
      <c r="C35" s="11"/>
      <c r="D35" s="37" t="s">
        <v>50</v>
      </c>
      <c r="E35" s="42" t="s">
        <v>51</v>
      </c>
      <c r="F35" s="35">
        <f t="shared" si="5"/>
        <v>0</v>
      </c>
      <c r="G35" s="59"/>
      <c r="H35" s="59"/>
      <c r="I35" s="59"/>
      <c r="J35" s="60"/>
      <c r="K35" s="35">
        <f t="shared" si="6"/>
        <v>0</v>
      </c>
      <c r="L35" s="59"/>
      <c r="M35" s="59"/>
      <c r="N35" s="59"/>
      <c r="O35" s="60"/>
      <c r="P35" s="35">
        <f t="shared" si="11"/>
        <v>0</v>
      </c>
      <c r="Q35" s="61">
        <f t="shared" si="12"/>
        <v>0</v>
      </c>
      <c r="R35" s="61">
        <f t="shared" si="10"/>
        <v>0</v>
      </c>
      <c r="S35" s="61">
        <f t="shared" si="10"/>
        <v>0</v>
      </c>
      <c r="T35" s="61">
        <f t="shared" si="10"/>
        <v>0</v>
      </c>
      <c r="U35" s="14"/>
    </row>
    <row r="36" spans="3:21" ht="13.15" customHeight="1">
      <c r="C36" s="11"/>
      <c r="D36" s="37" t="s">
        <v>52</v>
      </c>
      <c r="E36" s="38" t="s">
        <v>53</v>
      </c>
      <c r="F36" s="35">
        <f t="shared" si="5"/>
        <v>0</v>
      </c>
      <c r="G36" s="59"/>
      <c r="H36" s="59"/>
      <c r="I36" s="59"/>
      <c r="J36" s="60"/>
      <c r="K36" s="35">
        <f t="shared" si="6"/>
        <v>0</v>
      </c>
      <c r="L36" s="59"/>
      <c r="M36" s="59"/>
      <c r="N36" s="59"/>
      <c r="O36" s="60"/>
      <c r="P36" s="35">
        <f t="shared" si="11"/>
        <v>0</v>
      </c>
      <c r="Q36" s="61">
        <f t="shared" si="12"/>
        <v>0</v>
      </c>
      <c r="R36" s="61">
        <f t="shared" si="10"/>
        <v>0</v>
      </c>
      <c r="S36" s="61">
        <f t="shared" si="10"/>
        <v>0</v>
      </c>
      <c r="T36" s="61">
        <f t="shared" si="10"/>
        <v>0</v>
      </c>
      <c r="U36" s="14"/>
    </row>
    <row r="37" spans="3:21" ht="26.45" customHeight="1">
      <c r="C37" s="11"/>
      <c r="D37" s="37" t="s">
        <v>54</v>
      </c>
      <c r="E37" s="38" t="s">
        <v>55</v>
      </c>
      <c r="F37" s="35">
        <f t="shared" si="5"/>
        <v>373</v>
      </c>
      <c r="G37" s="61">
        <f>'[1]Приложение 1 '!D489</f>
        <v>0</v>
      </c>
      <c r="H37" s="61">
        <f>'[1]Приложение 1 '!D722</f>
        <v>0</v>
      </c>
      <c r="I37" s="61">
        <f>'[1]Приложение 1 '!D954</f>
        <v>373</v>
      </c>
      <c r="J37" s="62">
        <f>'[1]Приложение 1 '!D1185</f>
        <v>0</v>
      </c>
      <c r="K37" s="35">
        <f t="shared" si="6"/>
        <v>327</v>
      </c>
      <c r="L37" s="61">
        <f>'[1]Приложение 1 '!H489</f>
        <v>0</v>
      </c>
      <c r="M37" s="61">
        <f>'[1]Приложение 1 '!H722</f>
        <v>0</v>
      </c>
      <c r="N37" s="61">
        <f>'[1]Приложение 1 '!H954</f>
        <v>327</v>
      </c>
      <c r="O37" s="62">
        <f>'[1]Приложение 1 '!H1185</f>
        <v>0</v>
      </c>
      <c r="P37" s="35">
        <f>Q37+R37+S37+T37</f>
        <v>700</v>
      </c>
      <c r="Q37" s="61">
        <f>G37+L37</f>
        <v>0</v>
      </c>
      <c r="R37" s="61">
        <f t="shared" si="10"/>
        <v>0</v>
      </c>
      <c r="S37" s="61">
        <f t="shared" si="10"/>
        <v>700</v>
      </c>
      <c r="T37" s="61">
        <f t="shared" si="10"/>
        <v>0</v>
      </c>
      <c r="U37" s="14"/>
    </row>
    <row r="38" spans="3:21" ht="11.45" customHeight="1" thickBot="1">
      <c r="C38" s="11"/>
      <c r="D38" s="46" t="s">
        <v>56</v>
      </c>
      <c r="E38" s="63" t="s">
        <v>57</v>
      </c>
      <c r="F38" s="48">
        <f t="shared" si="5"/>
        <v>0</v>
      </c>
      <c r="G38" s="64">
        <f>'[1]Приложение 1 '!D401</f>
        <v>0</v>
      </c>
      <c r="H38" s="49">
        <f>'[1]Приложение 1 '!D634</f>
        <v>0</v>
      </c>
      <c r="I38" s="49">
        <f>'[1]Приложение 1 '!D866</f>
        <v>0</v>
      </c>
      <c r="J38" s="54">
        <f>'[1]Приложение 1 '!D1097</f>
        <v>0</v>
      </c>
      <c r="K38" s="48">
        <f t="shared" si="6"/>
        <v>0</v>
      </c>
      <c r="L38" s="49">
        <f>'[1]Приложение 1 '!H401</f>
        <v>0</v>
      </c>
      <c r="M38" s="49">
        <f>'[1]Приложение 1 '!H634</f>
        <v>0</v>
      </c>
      <c r="N38" s="49">
        <f>'[1]Приложение 1 '!H866</f>
        <v>0</v>
      </c>
      <c r="O38" s="54">
        <f>'[1]Приложение 1 '!H1097</f>
        <v>0</v>
      </c>
      <c r="P38" s="48">
        <f t="shared" si="11"/>
        <v>0</v>
      </c>
      <c r="Q38" s="61">
        <f>G38+L38</f>
        <v>0</v>
      </c>
      <c r="R38" s="61">
        <f t="shared" si="10"/>
        <v>0</v>
      </c>
      <c r="S38" s="61">
        <f t="shared" si="10"/>
        <v>0</v>
      </c>
      <c r="T38" s="61">
        <f t="shared" si="10"/>
        <v>0</v>
      </c>
      <c r="U38" s="14"/>
    </row>
    <row r="39" spans="3:21" ht="11.45" customHeight="1" thickBot="1">
      <c r="C39" s="11"/>
      <c r="D39" s="55">
        <v>5</v>
      </c>
      <c r="E39" s="56" t="s">
        <v>58</v>
      </c>
      <c r="F39" s="57">
        <f>G39+H39+I39+J39</f>
        <v>9.9475983006414026E-14</v>
      </c>
      <c r="G39" s="49">
        <f>G15-F17-G24-G28-G29</f>
        <v>0</v>
      </c>
      <c r="H39" s="49">
        <f>H15-F18-H24-H28-H29</f>
        <v>9.9475983006414026E-14</v>
      </c>
      <c r="I39" s="49">
        <f>I15-F19-I24-I28-I29</f>
        <v>0</v>
      </c>
      <c r="J39" s="54">
        <f>J15-J24-J28-J29</f>
        <v>0</v>
      </c>
      <c r="K39" s="57">
        <f t="shared" si="6"/>
        <v>3.1263880373444408E-13</v>
      </c>
      <c r="L39" s="49">
        <f>L15-K17-L24-L28-L29</f>
        <v>0</v>
      </c>
      <c r="M39" s="49">
        <f>M15-K18-M24-M28-M29</f>
        <v>3.1263880373444408E-13</v>
      </c>
      <c r="N39" s="49">
        <f>N15-K19-N24-N28-N29</f>
        <v>0</v>
      </c>
      <c r="O39" s="54">
        <f>O15-O24-O28-O29</f>
        <v>0</v>
      </c>
      <c r="P39" s="57">
        <f t="shared" si="11"/>
        <v>1.3216094885137863E-12</v>
      </c>
      <c r="Q39" s="49">
        <f>Q15-P17-Q24-Q28-Q29</f>
        <v>0</v>
      </c>
      <c r="R39" s="49">
        <f>R15-P18-R24-R28-R29</f>
        <v>1.3216094885137863E-12</v>
      </c>
      <c r="S39" s="49">
        <f>S15-P19-S24-S28-S29</f>
        <v>0</v>
      </c>
      <c r="T39" s="54">
        <f>T15-T24-T28-T29</f>
        <v>0</v>
      </c>
      <c r="U39" s="14"/>
    </row>
    <row r="40" spans="3:21" ht="33.75" customHeight="1"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</row>
    <row r="41" spans="3:21" ht="18.75" customHeight="1"/>
    <row r="43" spans="3:21" ht="15">
      <c r="E43" s="66" t="s">
        <v>59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3:21" ht="15">
      <c r="E44" s="66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3:21" ht="15">
      <c r="E45" s="66" t="s">
        <v>60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3:21" ht="15">
      <c r="E46" s="66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3:21" ht="15">
      <c r="E47" s="66" t="s">
        <v>61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3:21" ht="15">
      <c r="E48" s="68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5:21">
      <c r="E49" s="69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2" spans="5:21" ht="24" customHeight="1">
      <c r="E52" s="70"/>
      <c r="F52" s="70"/>
      <c r="G52" s="70"/>
      <c r="H52" s="70"/>
      <c r="I52" s="70"/>
      <c r="J52" s="70"/>
      <c r="K52" s="70"/>
      <c r="L52" s="70"/>
      <c r="M52" s="70"/>
      <c r="R52" s="71"/>
    </row>
  </sheetData>
  <sheetProtection password="CCE1" sheet="1" objects="1" scenarios="1"/>
  <mergeCells count="9">
    <mergeCell ref="E52:M52"/>
    <mergeCell ref="P7:T7"/>
    <mergeCell ref="D9:T9"/>
    <mergeCell ref="D10:T10"/>
    <mergeCell ref="D12:D13"/>
    <mergeCell ref="E12:E13"/>
    <mergeCell ref="F12:J12"/>
    <mergeCell ref="K12:O12"/>
    <mergeCell ref="P12:T12"/>
  </mergeCells>
  <dataValidations count="1">
    <dataValidation type="decimal" allowBlank="1" showInputMessage="1" showErrorMessage="1" errorTitle="Внимание" error="Допускается ввод только действительных чисел!" sqref="Q31:T36 L31:O35 G31:J35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 э.э._план_2019</vt:lpstr>
      <vt:lpstr>'Баланс э.э._план_2019'!Область_печати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Ларионова Е.А.</dc:creator>
  <cp:lastModifiedBy>Ларионова Е.А.</cp:lastModifiedBy>
  <dcterms:created xsi:type="dcterms:W3CDTF">2019-02-15T11:36:47Z</dcterms:created>
  <dcterms:modified xsi:type="dcterms:W3CDTF">2019-02-15T11:37:44Z</dcterms:modified>
</cp:coreProperties>
</file>